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28755" windowHeight="12600"/>
  </bookViews>
  <sheets>
    <sheet name="M. de calculo" sheetId="5" r:id="rId1"/>
    <sheet name="Plan1" sheetId="6" r:id="rId2"/>
  </sheets>
  <definedNames>
    <definedName name="_xlnm.Print_Area" localSheetId="0">'M. de calculo'!$A$1:$K$227</definedName>
    <definedName name="_xlnm.Print_Titles" localSheetId="0">'M. de calculo'!$1:$4</definedName>
  </definedNames>
  <calcPr calcId="124519"/>
</workbook>
</file>

<file path=xl/calcChain.xml><?xml version="1.0" encoding="utf-8"?>
<calcChain xmlns="http://schemas.openxmlformats.org/spreadsheetml/2006/main">
  <c r="K46" i="5"/>
  <c r="K47"/>
  <c r="K48"/>
  <c r="K45"/>
  <c r="G45"/>
  <c r="K212"/>
  <c r="K213" s="1"/>
  <c r="J209" s="1"/>
  <c r="K219"/>
  <c r="K220" s="1"/>
  <c r="J216" s="1"/>
  <c r="K206"/>
  <c r="K207" s="1"/>
  <c r="J203" s="1"/>
  <c r="K200"/>
  <c r="K201" s="1"/>
  <c r="J197" s="1"/>
  <c r="K194"/>
  <c r="K195" s="1"/>
  <c r="J191" s="1"/>
  <c r="K188"/>
  <c r="K187"/>
  <c r="K181"/>
  <c r="K180"/>
  <c r="K173"/>
  <c r="K174" s="1"/>
  <c r="J170" s="1"/>
  <c r="K167"/>
  <c r="K168" s="1"/>
  <c r="J164" s="1"/>
  <c r="K160"/>
  <c r="K159"/>
  <c r="K152"/>
  <c r="K153" s="1"/>
  <c r="J149" s="1"/>
  <c r="K146"/>
  <c r="K147" s="1"/>
  <c r="J143" s="1"/>
  <c r="K76"/>
  <c r="K66"/>
  <c r="K39"/>
  <c r="K33"/>
  <c r="K34" s="1"/>
  <c r="J30" s="1"/>
  <c r="G140"/>
  <c r="K140" s="1"/>
  <c r="G134"/>
  <c r="K134" s="1"/>
  <c r="K137"/>
  <c r="K138"/>
  <c r="K139"/>
  <c r="K130"/>
  <c r="K131"/>
  <c r="K132"/>
  <c r="K136"/>
  <c r="K133"/>
  <c r="G123"/>
  <c r="K123" s="1"/>
  <c r="G122"/>
  <c r="K122" s="1"/>
  <c r="G121"/>
  <c r="K121" s="1"/>
  <c r="G120"/>
  <c r="K120" s="1"/>
  <c r="G114"/>
  <c r="K114" s="1"/>
  <c r="G113"/>
  <c r="K113" s="1"/>
  <c r="G112"/>
  <c r="K112" s="1"/>
  <c r="G111"/>
  <c r="K111" s="1"/>
  <c r="G105"/>
  <c r="K105" s="1"/>
  <c r="G104"/>
  <c r="K104" s="1"/>
  <c r="G103"/>
  <c r="K103" s="1"/>
  <c r="G102"/>
  <c r="K102" s="1"/>
  <c r="K95"/>
  <c r="K94"/>
  <c r="K93"/>
  <c r="K92"/>
  <c r="G85"/>
  <c r="K85" s="1"/>
  <c r="G84"/>
  <c r="K84" s="1"/>
  <c r="G83"/>
  <c r="K83" s="1"/>
  <c r="G82"/>
  <c r="K82" s="1"/>
  <c r="G75"/>
  <c r="K75" s="1"/>
  <c r="G74"/>
  <c r="K74" s="1"/>
  <c r="G73"/>
  <c r="K73" s="1"/>
  <c r="G72"/>
  <c r="K72" s="1"/>
  <c r="G65"/>
  <c r="K65" s="1"/>
  <c r="G64"/>
  <c r="K64" s="1"/>
  <c r="G62"/>
  <c r="K62" s="1"/>
  <c r="G63"/>
  <c r="K63" s="1"/>
  <c r="K25"/>
  <c r="K26"/>
  <c r="K27"/>
  <c r="K24"/>
  <c r="K16"/>
  <c r="K17"/>
  <c r="K18"/>
  <c r="K15"/>
  <c r="K50" l="1"/>
  <c r="K55" s="1"/>
  <c r="K56" s="1"/>
  <c r="J52" s="1"/>
  <c r="K161"/>
  <c r="J156" s="1"/>
  <c r="K182"/>
  <c r="J177" s="1"/>
  <c r="K189"/>
  <c r="J184" s="1"/>
  <c r="K77"/>
  <c r="J69" s="1"/>
  <c r="K67"/>
  <c r="J59" s="1"/>
  <c r="K40"/>
  <c r="J36" s="1"/>
  <c r="K124"/>
  <c r="J117" s="1"/>
  <c r="K115"/>
  <c r="J108" s="1"/>
  <c r="K141"/>
  <c r="J127" s="1"/>
  <c r="K106"/>
  <c r="J99" s="1"/>
  <c r="K96"/>
  <c r="J89" s="1"/>
  <c r="K86"/>
  <c r="J79" s="1"/>
  <c r="K28"/>
  <c r="J21" s="1"/>
  <c r="K19"/>
  <c r="J12" l="1"/>
  <c r="J42"/>
  <c r="K225"/>
  <c r="K226" s="1"/>
  <c r="J222" s="1"/>
  <c r="K9" l="1"/>
  <c r="K10" s="1"/>
  <c r="J6" s="1"/>
</calcChain>
</file>

<file path=xl/sharedStrings.xml><?xml version="1.0" encoding="utf-8"?>
<sst xmlns="http://schemas.openxmlformats.org/spreadsheetml/2006/main" count="512" uniqueCount="93">
  <si>
    <t>SERVIÇOS PRELIMINARES</t>
  </si>
  <si>
    <t>PLACA DE OBRA EM CHAPA DE ACO GALVANIZADO</t>
  </si>
  <si>
    <t>M</t>
  </si>
  <si>
    <t>REVESTIMENTO</t>
  </si>
  <si>
    <t>IMPERMEABILIZAÇÃO</t>
  </si>
  <si>
    <t>PINTURA</t>
  </si>
  <si>
    <t>SERVIÇOS COMPLEMENTARES</t>
  </si>
  <si>
    <t>LIMPEZA FINAL DA OBRA</t>
  </si>
  <si>
    <t>UND</t>
  </si>
  <si>
    <t>M²</t>
  </si>
  <si>
    <t>M³</t>
  </si>
  <si>
    <t>1.0</t>
  </si>
  <si>
    <t>Comp.</t>
  </si>
  <si>
    <t>Alt.</t>
  </si>
  <si>
    <t>Area (m²)</t>
  </si>
  <si>
    <t>Area externa - Na frente do campus</t>
  </si>
  <si>
    <t>x</t>
  </si>
  <si>
    <t>=</t>
  </si>
  <si>
    <t>Subtotal</t>
  </si>
  <si>
    <t>Larg.</t>
  </si>
  <si>
    <t>2.0</t>
  </si>
  <si>
    <t>2.1</t>
  </si>
  <si>
    <t>Vol (m³)</t>
  </si>
  <si>
    <t>2.5</t>
  </si>
  <si>
    <t>Quant.</t>
  </si>
  <si>
    <t>3.0</t>
  </si>
  <si>
    <t>Vol. (m³)</t>
  </si>
  <si>
    <t>P01</t>
  </si>
  <si>
    <t>P02</t>
  </si>
  <si>
    <t>Area</t>
  </si>
  <si>
    <t>Total a execultar</t>
  </si>
  <si>
    <t>Ambientes</t>
  </si>
  <si>
    <t>COBERTURA</t>
  </si>
  <si>
    <t>AREA CONSTRUIDA</t>
  </si>
  <si>
    <t>MEMÓRIA DE CÁLCULO</t>
  </si>
  <si>
    <t xml:space="preserve">CONTRATADA: </t>
  </si>
  <si>
    <t xml:space="preserve">CONTRATO: </t>
  </si>
  <si>
    <t>RETIRADA DE ESQUADRIA DE MADEIRA</t>
  </si>
  <si>
    <t>PORTAS DE MADEIRA</t>
  </si>
  <si>
    <t>P03</t>
  </si>
  <si>
    <t>P07</t>
  </si>
  <si>
    <t>COLETA E CARGA MANUAL DE ENTULHO</t>
  </si>
  <si>
    <t>REMOÇÃO DE ENTULHO</t>
  </si>
  <si>
    <t>Quant (und)</t>
  </si>
  <si>
    <t>CHAPISCO APLICADO EM ALVENARIA</t>
  </si>
  <si>
    <t>MASSA ÚNICA</t>
  </si>
  <si>
    <t>REVESTIMENTO DE PISO EM PAREDE EM GRANITO VERDE UBATUBA</t>
  </si>
  <si>
    <t>ESQUADRIA DE ALUMINIO</t>
  </si>
  <si>
    <t>ESQUADRIA METALICA</t>
  </si>
  <si>
    <t>SELADOR ACRILICO</t>
  </si>
  <si>
    <t>MASSA ACRILICA</t>
  </si>
  <si>
    <t>PINTURA ACRILICA</t>
  </si>
  <si>
    <t>IMPERMEABILIZAÇÃO CO ARGAMASSA POLIMERICA</t>
  </si>
  <si>
    <t>CAMARA 1 - RESERV INFERIOR</t>
  </si>
  <si>
    <t>FUNDO</t>
  </si>
  <si>
    <t>PARADE 04</t>
  </si>
  <si>
    <t>PARADE 01</t>
  </si>
  <si>
    <t>PARADE 02</t>
  </si>
  <si>
    <t>PARADE 03</t>
  </si>
  <si>
    <t>DEMOLIÇÃO DE ALVENARIA</t>
  </si>
  <si>
    <t>COBERTA DO ADM - MODULO CENTRAL</t>
  </si>
  <si>
    <t>Esp.</t>
  </si>
  <si>
    <t>RETIRADA DE COBERTURA DE FIBROCIMENTO</t>
  </si>
  <si>
    <t>PLATIBANDA</t>
  </si>
  <si>
    <t>COBERTA DO ADM</t>
  </si>
  <si>
    <t>MODULO CENTRAL</t>
  </si>
  <si>
    <t>PATIBANDA DO ADM</t>
  </si>
  <si>
    <t>MANTA ALUMINIZADA</t>
  </si>
  <si>
    <t>COBERTURA ADM</t>
  </si>
  <si>
    <t>CALHA</t>
  </si>
  <si>
    <t>REVISÃO DE COBERTA</t>
  </si>
  <si>
    <t>BLOCO ACADEMICO</t>
  </si>
  <si>
    <t>BLOCO ADMINISTRATIVO</t>
  </si>
  <si>
    <t>Comp.(m)</t>
  </si>
  <si>
    <t>CUMEEIRA DE FIBROCIMENTO</t>
  </si>
  <si>
    <t>MONTAGEM DE COBERTURA DE FIBROCIMENTO</t>
  </si>
  <si>
    <t>DRENAGEM</t>
  </si>
  <si>
    <t>ESCAVAÇÃO</t>
  </si>
  <si>
    <t>QUADRA DE VOLEI</t>
  </si>
  <si>
    <t>DRENAGEM SUPERFICIAL</t>
  </si>
  <si>
    <t>RETIRADA DE MATRIAL</t>
  </si>
  <si>
    <t>TRANSPORTE MANUAL</t>
  </si>
  <si>
    <t>DRENO SUPERFICIAL</t>
  </si>
  <si>
    <t>TUNO PVC 100MM</t>
  </si>
  <si>
    <t>COLCHÃO DE AREIA</t>
  </si>
  <si>
    <t>ENCARREGADO</t>
  </si>
  <si>
    <t>MÊS</t>
  </si>
  <si>
    <t>Quant. (m)</t>
  </si>
  <si>
    <t>ATERRO DA QUADRA DE VOLEI</t>
  </si>
  <si>
    <t>PLATIBANDA ADM</t>
  </si>
  <si>
    <t>COLETA DE RESIDUOS</t>
  </si>
  <si>
    <t>Empolamento</t>
  </si>
  <si>
    <t>OBRA: READEQUAÇÃO DAS ESQUADRIAS DO BLOCO ACADEMICO DO CAMPUS ITAPORANGA DO IFPB</t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</si>
</sst>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_(* #,##0.00_);_(* \(#,##0.00\);_(* &quot;-&quot;??_);_(@_)"/>
    <numFmt numFmtId="166" formatCode="_(&quot;R$&quot;\ * #,##0.00_);_(&quot;R$&quot;\ * \(#,##0.00\);_(&quot;R$&quot;\ * &quot;-&quot;??_);_(@_)"/>
    <numFmt numFmtId="167" formatCode="_(&quot;R$ &quot;* #,##0.00_);_(&quot;R$ &quot;* \(#,##0.00\);_(&quot;R$ &quot;* &quot;-&quot;??_);_(@_)"/>
    <numFmt numFmtId="168" formatCode="_(&quot;R$&quot;* #,##0.00_);_(&quot;R$&quot;* \(#,##0.00\);_(&quot;R$&quot;* &quot;-&quot;??_);_(@_)"/>
    <numFmt numFmtId="169" formatCode="_(* #,##0.000_);_(* \(#,##0.000\);_(* &quot;-&quot;??_);_(@_)"/>
    <numFmt numFmtId="170" formatCode="_-&quot;R$&quot;* #,##0.00_-;\-&quot;R$&quot;* #,##0.00_-;_-&quot;R$&quot;* &quot;-&quot;??_-;_-@_-"/>
    <numFmt numFmtId="171" formatCode="0.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1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3" borderId="0" applyNumberFormat="0" applyBorder="0" applyAlignment="0" applyProtection="0"/>
    <xf numFmtId="0" fontId="12" fillId="4" borderId="0" applyNumberFormat="0" applyBorder="0" applyAlignment="0" applyProtection="0"/>
    <xf numFmtId="0" fontId="15" fillId="15" borderId="4" applyNumberFormat="0" applyAlignment="0" applyProtection="0"/>
    <xf numFmtId="0" fontId="9" fillId="24" borderId="5" applyNumberFormat="0" applyAlignment="0" applyProtection="0"/>
    <xf numFmtId="0" fontId="14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1" fillId="8" borderId="4" applyNumberFormat="0" applyAlignment="0" applyProtection="0"/>
    <xf numFmtId="0" fontId="19" fillId="0" borderId="9" applyNumberFormat="0" applyFill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0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NumberFormat="0" applyFill="0" applyBorder="0" applyProtection="0">
      <alignment vertical="top" wrapText="1"/>
    </xf>
    <xf numFmtId="0" fontId="3" fillId="9" borderId="10" applyNumberFormat="0" applyFont="0" applyAlignment="0" applyProtection="0"/>
    <xf numFmtId="0" fontId="13" fillId="15" borderId="11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0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4" fillId="0" borderId="0"/>
    <xf numFmtId="0" fontId="15" fillId="15" borderId="4" applyNumberFormat="0" applyAlignment="0" applyProtection="0"/>
    <xf numFmtId="0" fontId="11" fillId="8" borderId="4" applyNumberFormat="0" applyAlignment="0" applyProtection="0"/>
    <xf numFmtId="168" fontId="4" fillId="0" borderId="0" applyFont="0" applyFill="0" applyBorder="0" applyAlignment="0" applyProtection="0"/>
    <xf numFmtId="0" fontId="4" fillId="0" borderId="0"/>
    <xf numFmtId="0" fontId="3" fillId="9" borderId="10" applyNumberFormat="0" applyFont="0" applyAlignment="0" applyProtection="0"/>
    <xf numFmtId="0" fontId="13" fillId="15" borderId="11" applyNumberFormat="0" applyAlignment="0" applyProtection="0"/>
    <xf numFmtId="165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</cellStyleXfs>
  <cellXfs count="71">
    <xf numFmtId="0" fontId="0" fillId="0" borderId="0" xfId="0"/>
    <xf numFmtId="2" fontId="22" fillId="0" borderId="19" xfId="6" applyNumberFormat="1" applyFont="1" applyFill="1" applyBorder="1" applyAlignment="1"/>
    <xf numFmtId="2" fontId="22" fillId="0" borderId="16" xfId="6" applyNumberFormat="1" applyFont="1" applyFill="1" applyBorder="1" applyAlignment="1"/>
    <xf numFmtId="2" fontId="22" fillId="0" borderId="16" xfId="112" applyNumberFormat="1" applyFont="1" applyFill="1" applyBorder="1" applyAlignment="1"/>
    <xf numFmtId="2" fontId="22" fillId="0" borderId="17" xfId="6" applyNumberFormat="1" applyFont="1" applyFill="1" applyBorder="1" applyAlignment="1">
      <alignment horizontal="center"/>
    </xf>
    <xf numFmtId="2" fontId="24" fillId="0" borderId="27" xfId="6" applyNumberFormat="1" applyFont="1" applyFill="1" applyBorder="1" applyAlignment="1">
      <alignment horizontal="center" vertical="center"/>
    </xf>
    <xf numFmtId="2" fontId="22" fillId="0" borderId="26" xfId="111" applyNumberFormat="1" applyFont="1" applyFill="1" applyBorder="1" applyAlignment="1" applyProtection="1">
      <alignment vertical="top"/>
    </xf>
    <xf numFmtId="2" fontId="22" fillId="0" borderId="26" xfId="112" applyNumberFormat="1" applyFont="1" applyFill="1" applyBorder="1" applyAlignment="1">
      <alignment horizontal="center"/>
    </xf>
    <xf numFmtId="2" fontId="24" fillId="0" borderId="26" xfId="112" applyNumberFormat="1" applyFont="1" applyFill="1" applyBorder="1" applyAlignment="1">
      <alignment horizontal="left"/>
    </xf>
    <xf numFmtId="2" fontId="22" fillId="0" borderId="26" xfId="6" applyNumberFormat="1" applyFont="1" applyFill="1" applyBorder="1" applyAlignment="1">
      <alignment horizontal="center" vertical="top"/>
    </xf>
    <xf numFmtId="2" fontId="24" fillId="0" borderId="29" xfId="6" applyNumberFormat="1" applyFont="1" applyFill="1" applyBorder="1" applyAlignment="1">
      <alignment horizontal="center" vertical="center"/>
    </xf>
    <xf numFmtId="2" fontId="22" fillId="0" borderId="23" xfId="6" applyNumberFormat="1" applyFont="1" applyFill="1" applyBorder="1"/>
    <xf numFmtId="2" fontId="3" fillId="0" borderId="0" xfId="6" applyNumberFormat="1" applyFont="1" applyFill="1" applyBorder="1" applyAlignment="1">
      <alignment horizontal="center"/>
    </xf>
    <xf numFmtId="1" fontId="22" fillId="0" borderId="0" xfId="6" applyNumberFormat="1" applyFont="1" applyFill="1" applyBorder="1" applyAlignment="1">
      <alignment horizontal="center"/>
    </xf>
    <xf numFmtId="2" fontId="3" fillId="0" borderId="0" xfId="112" applyNumberFormat="1" applyFont="1" applyFill="1" applyBorder="1" applyAlignment="1">
      <alignment horizontal="center"/>
    </xf>
    <xf numFmtId="2" fontId="22" fillId="0" borderId="0" xfId="112" applyNumberFormat="1" applyFont="1" applyFill="1" applyBorder="1" applyAlignment="1">
      <alignment horizontal="center"/>
    </xf>
    <xf numFmtId="2" fontId="26" fillId="0" borderId="0" xfId="112" applyNumberFormat="1" applyFont="1" applyFill="1" applyBorder="1" applyAlignment="1">
      <alignment horizontal="left"/>
    </xf>
    <xf numFmtId="2" fontId="22" fillId="0" borderId="30" xfId="112" applyNumberFormat="1" applyFont="1" applyFill="1" applyBorder="1" applyAlignment="1">
      <alignment horizontal="center"/>
    </xf>
    <xf numFmtId="2" fontId="3" fillId="0" borderId="23" xfId="6" applyNumberFormat="1" applyFont="1" applyFill="1" applyBorder="1"/>
    <xf numFmtId="2" fontId="22" fillId="0" borderId="0" xfId="6" applyNumberFormat="1" applyFont="1" applyFill="1" applyBorder="1" applyAlignment="1">
      <alignment horizontal="center" vertical="top"/>
    </xf>
    <xf numFmtId="2" fontId="3" fillId="0" borderId="30" xfId="112" applyNumberFormat="1" applyFont="1" applyFill="1" applyBorder="1" applyAlignment="1">
      <alignment horizontal="center"/>
    </xf>
    <xf numFmtId="2" fontId="22" fillId="0" borderId="1" xfId="6" applyNumberFormat="1" applyFont="1" applyFill="1" applyBorder="1" applyAlignment="1"/>
    <xf numFmtId="2" fontId="22" fillId="0" borderId="2" xfId="6" applyNumberFormat="1" applyFont="1" applyFill="1" applyBorder="1" applyAlignment="1"/>
    <xf numFmtId="2" fontId="22" fillId="0" borderId="2" xfId="112" applyNumberFormat="1" applyFont="1" applyFill="1" applyBorder="1" applyAlignment="1"/>
    <xf numFmtId="2" fontId="22" fillId="0" borderId="24" xfId="6" applyNumberFormat="1" applyFont="1" applyFill="1" applyBorder="1" applyAlignment="1">
      <alignment horizontal="center"/>
    </xf>
    <xf numFmtId="2" fontId="22" fillId="0" borderId="41" xfId="6" applyNumberFormat="1" applyFont="1" applyFill="1" applyBorder="1" applyAlignment="1"/>
    <xf numFmtId="2" fontId="22" fillId="0" borderId="42" xfId="6" applyNumberFormat="1" applyFont="1" applyFill="1" applyBorder="1" applyAlignment="1"/>
    <xf numFmtId="2" fontId="22" fillId="0" borderId="42" xfId="112" applyNumberFormat="1" applyFont="1" applyFill="1" applyBorder="1" applyAlignment="1"/>
    <xf numFmtId="2" fontId="22" fillId="0" borderId="43" xfId="6" applyNumberFormat="1" applyFont="1" applyFill="1" applyBorder="1" applyAlignment="1">
      <alignment horizontal="center"/>
    </xf>
    <xf numFmtId="0" fontId="0" fillId="0" borderId="0" xfId="0" applyFill="1"/>
    <xf numFmtId="2" fontId="22" fillId="0" borderId="15" xfId="6" applyNumberFormat="1" applyFont="1" applyFill="1" applyBorder="1" applyAlignment="1"/>
    <xf numFmtId="2" fontId="22" fillId="0" borderId="16" xfId="6" applyNumberFormat="1" applyFont="1" applyFill="1" applyBorder="1" applyAlignment="1">
      <alignment horizontal="left"/>
    </xf>
    <xf numFmtId="2" fontId="22" fillId="0" borderId="16" xfId="6" applyNumberFormat="1" applyFont="1" applyFill="1" applyBorder="1" applyAlignment="1">
      <alignment horizontal="right"/>
    </xf>
    <xf numFmtId="2" fontId="22" fillId="0" borderId="16" xfId="6" applyNumberFormat="1" applyFont="1" applyFill="1" applyBorder="1" applyAlignment="1">
      <alignment horizontal="center"/>
    </xf>
    <xf numFmtId="2" fontId="22" fillId="0" borderId="16" xfId="6" applyNumberFormat="1" applyFont="1" applyFill="1" applyBorder="1" applyAlignment="1">
      <alignment vertical="center"/>
    </xf>
    <xf numFmtId="2" fontId="22" fillId="0" borderId="18" xfId="6" applyNumberFormat="1" applyFont="1" applyFill="1" applyBorder="1" applyAlignment="1">
      <alignment vertical="center"/>
    </xf>
    <xf numFmtId="0" fontId="25" fillId="0" borderId="25" xfId="0" applyFont="1" applyFill="1" applyBorder="1"/>
    <xf numFmtId="2" fontId="3" fillId="0" borderId="26" xfId="6" applyNumberFormat="1" applyFont="1" applyFill="1" applyBorder="1" applyAlignment="1">
      <alignment horizontal="center"/>
    </xf>
    <xf numFmtId="2" fontId="22" fillId="0" borderId="28" xfId="112" applyNumberFormat="1" applyFont="1" applyFill="1" applyBorder="1" applyAlignment="1">
      <alignment horizontal="center"/>
    </xf>
    <xf numFmtId="0" fontId="25" fillId="0" borderId="0" xfId="0" applyFont="1" applyFill="1" applyBorder="1"/>
    <xf numFmtId="0" fontId="0" fillId="0" borderId="29" xfId="0" applyFill="1" applyBorder="1"/>
    <xf numFmtId="0" fontId="0" fillId="0" borderId="0" xfId="0" applyFill="1" applyBorder="1"/>
    <xf numFmtId="0" fontId="0" fillId="0" borderId="33" xfId="0" applyFill="1" applyBorder="1"/>
    <xf numFmtId="0" fontId="27" fillId="0" borderId="0" xfId="0" applyFont="1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22" fillId="2" borderId="20" xfId="125" applyNumberFormat="1" applyFont="1" applyFill="1" applyBorder="1" applyAlignment="1">
      <alignment horizontal="center" vertical="center" wrapText="1"/>
    </xf>
    <xf numFmtId="2" fontId="22" fillId="0" borderId="31" xfId="6" applyNumberFormat="1" applyFont="1" applyFill="1" applyBorder="1" applyAlignment="1">
      <alignment horizontal="center" vertical="center"/>
    </xf>
    <xf numFmtId="2" fontId="22" fillId="0" borderId="31" xfId="6" applyNumberFormat="1" applyFont="1" applyFill="1" applyBorder="1" applyAlignment="1">
      <alignment horizontal="center" vertical="center"/>
    </xf>
    <xf numFmtId="171" fontId="22" fillId="0" borderId="31" xfId="6" applyNumberFormat="1" applyFont="1" applyFill="1" applyBorder="1" applyAlignment="1">
      <alignment horizontal="center" vertical="center"/>
    </xf>
    <xf numFmtId="171" fontId="22" fillId="0" borderId="44" xfId="6" applyNumberFormat="1" applyFont="1" applyFill="1" applyBorder="1" applyAlignment="1">
      <alignment horizontal="center" vertical="center"/>
    </xf>
    <xf numFmtId="171" fontId="22" fillId="2" borderId="20" xfId="125" applyNumberFormat="1" applyFont="1" applyFill="1" applyBorder="1" applyAlignment="1">
      <alignment horizontal="center" vertical="center" wrapText="1"/>
    </xf>
    <xf numFmtId="171" fontId="22" fillId="0" borderId="38" xfId="6" applyNumberFormat="1" applyFont="1" applyFill="1" applyBorder="1" applyAlignment="1">
      <alignment horizontal="center" vertical="center"/>
    </xf>
    <xf numFmtId="2" fontId="22" fillId="0" borderId="30" xfId="112" applyNumberFormat="1" applyFont="1" applyFill="1" applyBorder="1" applyAlignment="1">
      <alignment horizontal="right"/>
    </xf>
    <xf numFmtId="2" fontId="3" fillId="0" borderId="0" xfId="112" applyNumberFormat="1" applyFont="1" applyFill="1" applyBorder="1" applyAlignment="1">
      <alignment horizontal="right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2" borderId="21" xfId="125" applyFont="1" applyFill="1" applyBorder="1" applyAlignment="1">
      <alignment horizontal="left" vertical="center" wrapText="1"/>
    </xf>
    <xf numFmtId="0" fontId="22" fillId="2" borderId="22" xfId="125" applyFont="1" applyFill="1" applyBorder="1" applyAlignment="1">
      <alignment horizontal="left" vertical="center" wrapText="1"/>
    </xf>
    <xf numFmtId="0" fontId="22" fillId="0" borderId="39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40" xfId="0" applyFont="1" applyFill="1" applyBorder="1" applyAlignment="1">
      <alignment horizontal="left" vertical="center" wrapText="1"/>
    </xf>
    <xf numFmtId="0" fontId="22" fillId="0" borderId="25" xfId="0" applyFont="1" applyFill="1" applyBorder="1" applyAlignment="1">
      <alignment horizontal="left" vertical="center" wrapText="1"/>
    </xf>
    <xf numFmtId="0" fontId="22" fillId="0" borderId="26" xfId="0" applyFont="1" applyFill="1" applyBorder="1" applyAlignment="1">
      <alignment horizontal="left" vertical="center" wrapText="1"/>
    </xf>
    <xf numFmtId="0" fontId="22" fillId="0" borderId="32" xfId="0" applyFont="1" applyFill="1" applyBorder="1" applyAlignment="1">
      <alignment horizontal="left" vertical="center" wrapText="1"/>
    </xf>
    <xf numFmtId="2" fontId="22" fillId="0" borderId="12" xfId="6" applyNumberFormat="1" applyFont="1" applyFill="1" applyBorder="1" applyAlignment="1">
      <alignment horizontal="center"/>
    </xf>
    <xf numFmtId="2" fontId="22" fillId="0" borderId="13" xfId="6" applyNumberFormat="1" applyFont="1" applyFill="1" applyBorder="1" applyAlignment="1">
      <alignment horizontal="center"/>
    </xf>
    <xf numFmtId="2" fontId="22" fillId="0" borderId="14" xfId="6" applyNumberFormat="1" applyFont="1" applyFill="1" applyBorder="1" applyAlignment="1">
      <alignment horizontal="center"/>
    </xf>
  </cellXfs>
  <cellStyles count="126"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% - Accent1" xfId="18"/>
    <cellStyle name="40% - Accent2" xfId="19"/>
    <cellStyle name="40% - Accent3" xfId="20"/>
    <cellStyle name="40% - Accent4" xfId="21"/>
    <cellStyle name="40% - Accent5" xfId="22"/>
    <cellStyle name="40% - Accent6" xfId="23"/>
    <cellStyle name="60% - Accent1" xfId="24"/>
    <cellStyle name="60% - Accent2" xfId="25"/>
    <cellStyle name="60% - Accent3" xfId="26"/>
    <cellStyle name="60% - Accent4" xfId="27"/>
    <cellStyle name="60% - Accent5" xfId="28"/>
    <cellStyle name="60% - Accent6" xfId="29"/>
    <cellStyle name="Accent1" xfId="30"/>
    <cellStyle name="Accent2" xfId="31"/>
    <cellStyle name="Accent3" xfId="32"/>
    <cellStyle name="Accent4" xfId="33"/>
    <cellStyle name="Accent5" xfId="34"/>
    <cellStyle name="Accent6" xfId="35"/>
    <cellStyle name="Bad" xfId="36"/>
    <cellStyle name="Calculation" xfId="37"/>
    <cellStyle name="Calculation 2" xfId="116"/>
    <cellStyle name="Check Cell" xfId="38"/>
    <cellStyle name="Explanatory Text" xfId="39"/>
    <cellStyle name="Good" xfId="40"/>
    <cellStyle name="Heading 1" xfId="41"/>
    <cellStyle name="Heading 2" xfId="42"/>
    <cellStyle name="Heading 3" xfId="43"/>
    <cellStyle name="Heading 4" xfId="44"/>
    <cellStyle name="Input" xfId="45"/>
    <cellStyle name="Input 2" xfId="117"/>
    <cellStyle name="Linked Cell" xfId="46"/>
    <cellStyle name="Moeda 2" xfId="2"/>
    <cellStyle name="Moeda 2 2" xfId="111"/>
    <cellStyle name="Moeda 2 3" xfId="47"/>
    <cellStyle name="Moeda 3" xfId="48"/>
    <cellStyle name="Moeda 4" xfId="49"/>
    <cellStyle name="Moeda 5" xfId="50"/>
    <cellStyle name="Moeda 6" xfId="118"/>
    <cellStyle name="Moeda 7" xfId="123"/>
    <cellStyle name="Neutral" xfId="51"/>
    <cellStyle name="Normal" xfId="0" builtinId="0"/>
    <cellStyle name="Normal 10" xfId="52"/>
    <cellStyle name="Normal 11" xfId="53"/>
    <cellStyle name="Normal 11 2" xfId="113"/>
    <cellStyle name="Normal 14" xfId="54"/>
    <cellStyle name="Normal 17" xfId="55"/>
    <cellStyle name="Normal 2" xfId="1"/>
    <cellStyle name="Normal 2 2" xfId="56"/>
    <cellStyle name="Normal 2 2 2" xfId="57"/>
    <cellStyle name="Normal 2 2 3" xfId="58"/>
    <cellStyle name="Normal 2 2 4" xfId="59"/>
    <cellStyle name="Normal 2 2 5" xfId="60"/>
    <cellStyle name="Normal 2 2 6" xfId="61"/>
    <cellStyle name="Normal 2 2 7" xfId="62"/>
    <cellStyle name="Normal 2 2 8" xfId="63"/>
    <cellStyle name="Normal 2 3" xfId="6"/>
    <cellStyle name="Normal 2 4" xfId="64"/>
    <cellStyle name="Normal 2 5" xfId="65"/>
    <cellStyle name="Normal 2 6" xfId="66"/>
    <cellStyle name="Normal 2 7" xfId="5"/>
    <cellStyle name="Normal 2 8" xfId="114"/>
    <cellStyle name="Normal 3" xfId="4"/>
    <cellStyle name="Normal 3 2" xfId="67"/>
    <cellStyle name="Normal 3 3" xfId="115"/>
    <cellStyle name="Normal 4" xfId="11"/>
    <cellStyle name="Normal 4 2" xfId="68"/>
    <cellStyle name="Normal 6" xfId="69"/>
    <cellStyle name="Normal 7 2" xfId="70"/>
    <cellStyle name="Normal 7 3" xfId="71"/>
    <cellStyle name="Normal 7 4" xfId="72"/>
    <cellStyle name="Normal 7 5" xfId="73"/>
    <cellStyle name="Normal 8" xfId="119"/>
    <cellStyle name="Normal 8 2 2" xfId="9"/>
    <cellStyle name="Normal 9" xfId="74"/>
    <cellStyle name="Normal_Relação de material" xfId="125"/>
    <cellStyle name="Note" xfId="75"/>
    <cellStyle name="Note 2" xfId="120"/>
    <cellStyle name="Output" xfId="76"/>
    <cellStyle name="Output 2" xfId="121"/>
    <cellStyle name="Porcentagem 2" xfId="3"/>
    <cellStyle name="Porcentagem 2 2" xfId="78"/>
    <cellStyle name="Porcentagem 2 2 2 2" xfId="7"/>
    <cellStyle name="Porcentagem 3" xfId="79"/>
    <cellStyle name="Porcentagem 4" xfId="80"/>
    <cellStyle name="Porcentagem 5" xfId="77"/>
    <cellStyle name="Separador de milhares 10" xfId="82"/>
    <cellStyle name="Separador de milhares 11" xfId="83"/>
    <cellStyle name="Separador de milhares 13" xfId="84"/>
    <cellStyle name="Separador de milhares 14" xfId="85"/>
    <cellStyle name="Separador de milhares 16" xfId="86"/>
    <cellStyle name="Separador de milhares 17" xfId="87"/>
    <cellStyle name="Separador de milhares 2" xfId="10"/>
    <cellStyle name="Separador de milhares 2 10" xfId="89"/>
    <cellStyle name="Separador de milhares 2 11" xfId="88"/>
    <cellStyle name="Separador de milhares 2 2" xfId="90"/>
    <cellStyle name="Separador de milhares 2 3" xfId="91"/>
    <cellStyle name="Separador de milhares 2 3 2" xfId="8"/>
    <cellStyle name="Separador de milhares 2 4" xfId="92"/>
    <cellStyle name="Separador de milhares 2 5" xfId="93"/>
    <cellStyle name="Separador de milhares 2 6" xfId="94"/>
    <cellStyle name="Separador de milhares 2 7" xfId="95"/>
    <cellStyle name="Separador de milhares 2 8" xfId="96"/>
    <cellStyle name="Separador de milhares 2 9" xfId="97"/>
    <cellStyle name="Separador de milhares 3" xfId="98"/>
    <cellStyle name="Separador de milhares 3 2" xfId="99"/>
    <cellStyle name="Separador de milhares 3 3" xfId="100"/>
    <cellStyle name="Separador de milhares 3 4" xfId="101"/>
    <cellStyle name="Separador de milhares 3 5" xfId="102"/>
    <cellStyle name="Separador de milhares 4" xfId="103"/>
    <cellStyle name="Separador de milhares 5" xfId="104"/>
    <cellStyle name="Separador de milhares 6" xfId="105"/>
    <cellStyle name="Separador de milhares 7" xfId="81"/>
    <cellStyle name="Separador de milhares 9" xfId="106"/>
    <cellStyle name="Title" xfId="107"/>
    <cellStyle name="Título 1 1" xfId="108"/>
    <cellStyle name="Título 1 1 1" xfId="109"/>
    <cellStyle name="Vírgula 2" xfId="112"/>
    <cellStyle name="Vírgula 2 2" xfId="124"/>
    <cellStyle name="Vírgula 3" xfId="122"/>
    <cellStyle name="Warning Text" xfId="1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7"/>
  <sheetViews>
    <sheetView tabSelected="1" workbookViewId="0">
      <selection activeCell="B8" sqref="B8"/>
    </sheetView>
  </sheetViews>
  <sheetFormatPr defaultRowHeight="15"/>
  <cols>
    <col min="1" max="1" width="9.140625" style="29"/>
    <col min="2" max="2" width="30.85546875" style="29" customWidth="1"/>
    <col min="3" max="11" width="9.5703125" style="29" customWidth="1"/>
    <col min="12" max="16384" width="9.140625" style="29"/>
  </cols>
  <sheetData>
    <row r="1" spans="1:11" ht="15.75" thickBot="1">
      <c r="A1" s="68" t="s">
        <v>34</v>
      </c>
      <c r="B1" s="69"/>
      <c r="C1" s="69"/>
      <c r="D1" s="69"/>
      <c r="E1" s="69"/>
      <c r="F1" s="69"/>
      <c r="G1" s="69"/>
      <c r="H1" s="69"/>
      <c r="I1" s="69"/>
      <c r="J1" s="69"/>
      <c r="K1" s="70"/>
    </row>
    <row r="2" spans="1:11" ht="15.75" thickBot="1">
      <c r="A2" s="30" t="s">
        <v>92</v>
      </c>
      <c r="B2" s="31"/>
      <c r="C2" s="32"/>
      <c r="D2" s="32"/>
      <c r="E2" s="33"/>
      <c r="F2" s="33"/>
      <c r="G2" s="33"/>
      <c r="H2" s="32"/>
      <c r="I2" s="33"/>
      <c r="J2" s="32"/>
      <c r="K2" s="4"/>
    </row>
    <row r="3" spans="1:11" ht="15.75" thickBot="1">
      <c r="A3" s="30" t="s">
        <v>35</v>
      </c>
      <c r="B3" s="31"/>
      <c r="C3" s="32"/>
      <c r="D3" s="32"/>
      <c r="E3" s="33"/>
      <c r="F3" s="33"/>
      <c r="G3" s="33"/>
      <c r="H3" s="32"/>
      <c r="I3" s="33"/>
      <c r="J3" s="32"/>
      <c r="K3" s="4"/>
    </row>
    <row r="4" spans="1:11" ht="15.75" thickBot="1">
      <c r="A4" s="30" t="s">
        <v>36</v>
      </c>
      <c r="B4" s="2"/>
      <c r="C4" s="2"/>
      <c r="D4" s="2"/>
      <c r="E4" s="34"/>
      <c r="F4" s="35"/>
      <c r="G4" s="1"/>
      <c r="H4" s="2"/>
      <c r="I4" s="2"/>
      <c r="J4" s="3"/>
      <c r="K4" s="4"/>
    </row>
    <row r="5" spans="1:11" ht="15.75" thickBot="1">
      <c r="A5" s="48" t="s">
        <v>11</v>
      </c>
      <c r="B5" s="60" t="s">
        <v>0</v>
      </c>
      <c r="C5" s="60"/>
      <c r="D5" s="60"/>
      <c r="E5" s="60"/>
      <c r="F5" s="60"/>
      <c r="G5" s="60"/>
      <c r="H5" s="60"/>
      <c r="I5" s="60"/>
      <c r="J5" s="60"/>
      <c r="K5" s="61"/>
    </row>
    <row r="6" spans="1:11">
      <c r="A6" s="51">
        <v>1.1000000000000001</v>
      </c>
      <c r="B6" s="65" t="s">
        <v>1</v>
      </c>
      <c r="C6" s="66"/>
      <c r="D6" s="66"/>
      <c r="E6" s="66"/>
      <c r="F6" s="67"/>
      <c r="G6" s="21" t="s">
        <v>30</v>
      </c>
      <c r="H6" s="22"/>
      <c r="I6" s="22"/>
      <c r="J6" s="23">
        <f>K10</f>
        <v>4.5</v>
      </c>
      <c r="K6" s="24" t="s">
        <v>9</v>
      </c>
    </row>
    <row r="7" spans="1:11">
      <c r="A7" s="5"/>
      <c r="B7" s="36"/>
      <c r="C7" s="6"/>
      <c r="D7" s="6"/>
      <c r="E7" s="7"/>
      <c r="F7" s="8"/>
      <c r="G7" s="37"/>
      <c r="H7" s="37"/>
      <c r="I7" s="37"/>
      <c r="J7" s="9"/>
      <c r="K7" s="38"/>
    </row>
    <row r="8" spans="1:11">
      <c r="A8" s="10"/>
      <c r="B8" s="11"/>
      <c r="C8" s="12"/>
      <c r="D8" s="12"/>
      <c r="E8" s="39"/>
      <c r="F8" s="39"/>
      <c r="G8" s="13" t="s">
        <v>12</v>
      </c>
      <c r="H8" s="14"/>
      <c r="I8" s="15" t="s">
        <v>13</v>
      </c>
      <c r="J8" s="16"/>
      <c r="K8" s="17" t="s">
        <v>14</v>
      </c>
    </row>
    <row r="9" spans="1:11">
      <c r="A9" s="10"/>
      <c r="B9" s="18" t="s">
        <v>15</v>
      </c>
      <c r="C9" s="12"/>
      <c r="D9" s="12"/>
      <c r="E9" s="39"/>
      <c r="F9" s="39"/>
      <c r="G9" s="14">
        <v>3</v>
      </c>
      <c r="H9" s="14" t="s">
        <v>16</v>
      </c>
      <c r="I9" s="14">
        <v>1.5</v>
      </c>
      <c r="J9" s="19" t="s">
        <v>17</v>
      </c>
      <c r="K9" s="20">
        <f>G9*I9</f>
        <v>4.5</v>
      </c>
    </row>
    <row r="10" spans="1:11">
      <c r="A10" s="10"/>
      <c r="B10" s="18"/>
      <c r="C10" s="12"/>
      <c r="D10" s="12"/>
      <c r="E10" s="14"/>
      <c r="F10" s="14"/>
      <c r="G10" s="12"/>
      <c r="H10" s="14"/>
      <c r="I10" s="12"/>
      <c r="J10" s="19" t="s">
        <v>18</v>
      </c>
      <c r="K10" s="17">
        <f>SUM(K9)</f>
        <v>4.5</v>
      </c>
    </row>
    <row r="11" spans="1:11">
      <c r="A11" s="10"/>
      <c r="B11" s="18"/>
      <c r="C11" s="12"/>
      <c r="D11" s="12"/>
      <c r="E11" s="14"/>
      <c r="F11" s="14"/>
      <c r="G11" s="12"/>
      <c r="H11" s="14"/>
      <c r="I11" s="12"/>
      <c r="J11" s="19"/>
      <c r="K11" s="17"/>
    </row>
    <row r="12" spans="1:11">
      <c r="A12" s="52">
        <v>1.2</v>
      </c>
      <c r="B12" s="57" t="s">
        <v>37</v>
      </c>
      <c r="C12" s="58"/>
      <c r="D12" s="58"/>
      <c r="E12" s="58"/>
      <c r="F12" s="59"/>
      <c r="G12" s="21" t="s">
        <v>30</v>
      </c>
      <c r="H12" s="22"/>
      <c r="I12" s="22"/>
      <c r="J12" s="23">
        <f>K19</f>
        <v>89.04</v>
      </c>
      <c r="K12" s="24" t="s">
        <v>9</v>
      </c>
    </row>
    <row r="13" spans="1:11">
      <c r="A13" s="10"/>
      <c r="B13" s="18"/>
      <c r="C13" s="12"/>
      <c r="D13" s="12"/>
      <c r="E13" s="14"/>
      <c r="F13" s="14"/>
      <c r="G13" s="12"/>
      <c r="H13" s="14"/>
      <c r="I13" s="12"/>
      <c r="J13" s="19"/>
      <c r="K13" s="17"/>
    </row>
    <row r="14" spans="1:11">
      <c r="A14" s="10"/>
      <c r="B14" s="11" t="s">
        <v>38</v>
      </c>
      <c r="C14" s="13"/>
      <c r="D14" s="14"/>
      <c r="E14" s="13" t="s">
        <v>24</v>
      </c>
      <c r="F14" s="14"/>
      <c r="G14" s="13" t="s">
        <v>12</v>
      </c>
      <c r="H14" s="14"/>
      <c r="I14" s="15" t="s">
        <v>13</v>
      </c>
      <c r="J14" s="16"/>
      <c r="K14" s="17" t="s">
        <v>14</v>
      </c>
    </row>
    <row r="15" spans="1:11">
      <c r="A15" s="10"/>
      <c r="B15" s="18" t="s">
        <v>27</v>
      </c>
      <c r="C15" s="13"/>
      <c r="D15" s="14"/>
      <c r="E15" s="14">
        <v>23</v>
      </c>
      <c r="F15" s="14" t="s">
        <v>16</v>
      </c>
      <c r="G15" s="14">
        <v>0.9</v>
      </c>
      <c r="H15" s="14" t="s">
        <v>16</v>
      </c>
      <c r="I15" s="14">
        <v>2.1</v>
      </c>
      <c r="J15" s="19" t="s">
        <v>17</v>
      </c>
      <c r="K15" s="20">
        <f>G15*I15*E15</f>
        <v>43.470000000000006</v>
      </c>
    </row>
    <row r="16" spans="1:11">
      <c r="A16" s="10"/>
      <c r="B16" s="18" t="s">
        <v>28</v>
      </c>
      <c r="C16" s="13"/>
      <c r="D16" s="14"/>
      <c r="E16" s="14">
        <v>13</v>
      </c>
      <c r="F16" s="14" t="s">
        <v>16</v>
      </c>
      <c r="G16" s="14">
        <v>0.9</v>
      </c>
      <c r="H16" s="14" t="s">
        <v>16</v>
      </c>
      <c r="I16" s="14">
        <v>2.1</v>
      </c>
      <c r="J16" s="19" t="s">
        <v>17</v>
      </c>
      <c r="K16" s="20">
        <f t="shared" ref="K16:K18" si="0">G16*I16*E16</f>
        <v>24.57</v>
      </c>
    </row>
    <row r="17" spans="1:11">
      <c r="A17" s="10"/>
      <c r="B17" s="18" t="s">
        <v>39</v>
      </c>
      <c r="C17" s="13"/>
      <c r="D17" s="14"/>
      <c r="E17" s="14">
        <v>4</v>
      </c>
      <c r="F17" s="14" t="s">
        <v>16</v>
      </c>
      <c r="G17" s="14">
        <v>0.7</v>
      </c>
      <c r="H17" s="14" t="s">
        <v>16</v>
      </c>
      <c r="I17" s="14">
        <v>2.1</v>
      </c>
      <c r="J17" s="19" t="s">
        <v>17</v>
      </c>
      <c r="K17" s="20">
        <f t="shared" si="0"/>
        <v>5.88</v>
      </c>
    </row>
    <row r="18" spans="1:11">
      <c r="A18" s="10"/>
      <c r="B18" s="18" t="s">
        <v>40</v>
      </c>
      <c r="C18" s="13"/>
      <c r="D18" s="14"/>
      <c r="E18" s="14">
        <v>8</v>
      </c>
      <c r="F18" s="14" t="s">
        <v>16</v>
      </c>
      <c r="G18" s="14">
        <v>0.9</v>
      </c>
      <c r="H18" s="14" t="s">
        <v>16</v>
      </c>
      <c r="I18" s="14">
        <v>2.1</v>
      </c>
      <c r="J18" s="19" t="s">
        <v>17</v>
      </c>
      <c r="K18" s="20">
        <f t="shared" si="0"/>
        <v>15.120000000000001</v>
      </c>
    </row>
    <row r="19" spans="1:11">
      <c r="A19" s="10"/>
      <c r="B19" s="18"/>
      <c r="C19" s="12"/>
      <c r="D19" s="12"/>
      <c r="E19" s="14"/>
      <c r="F19" s="14"/>
      <c r="G19" s="12"/>
      <c r="H19" s="14"/>
      <c r="I19" s="12"/>
      <c r="J19" s="19" t="s">
        <v>18</v>
      </c>
      <c r="K19" s="17">
        <f>SUM(K14:K18)</f>
        <v>89.04</v>
      </c>
    </row>
    <row r="20" spans="1:11">
      <c r="A20" s="10"/>
      <c r="B20" s="18"/>
      <c r="C20" s="12"/>
      <c r="D20" s="12"/>
      <c r="E20" s="14"/>
      <c r="F20" s="14"/>
      <c r="G20" s="12"/>
      <c r="H20" s="14"/>
      <c r="I20" s="12"/>
      <c r="J20" s="19"/>
      <c r="K20" s="17"/>
    </row>
    <row r="21" spans="1:11">
      <c r="A21" s="52">
        <v>1.3</v>
      </c>
      <c r="B21" s="57" t="s">
        <v>37</v>
      </c>
      <c r="C21" s="58"/>
      <c r="D21" s="58"/>
      <c r="E21" s="58"/>
      <c r="F21" s="59"/>
      <c r="G21" s="21" t="s">
        <v>30</v>
      </c>
      <c r="H21" s="22"/>
      <c r="I21" s="22"/>
      <c r="J21" s="23">
        <f>K28</f>
        <v>48</v>
      </c>
      <c r="K21" s="24" t="s">
        <v>8</v>
      </c>
    </row>
    <row r="22" spans="1:11">
      <c r="A22" s="10"/>
      <c r="B22" s="18"/>
      <c r="C22" s="12"/>
      <c r="D22" s="12"/>
      <c r="E22" s="14"/>
      <c r="F22" s="14"/>
      <c r="G22" s="12"/>
      <c r="H22" s="14"/>
      <c r="I22" s="12"/>
      <c r="J22" s="19"/>
      <c r="K22" s="17"/>
    </row>
    <row r="23" spans="1:11">
      <c r="A23" s="10"/>
      <c r="B23" s="11" t="s">
        <v>38</v>
      </c>
      <c r="C23" s="13"/>
      <c r="D23" s="14"/>
      <c r="F23" s="14"/>
      <c r="G23" s="13"/>
      <c r="H23" s="14"/>
      <c r="I23" s="13" t="s">
        <v>24</v>
      </c>
      <c r="J23" s="16"/>
      <c r="K23" s="55" t="s">
        <v>43</v>
      </c>
    </row>
    <row r="24" spans="1:11">
      <c r="A24" s="10"/>
      <c r="B24" s="18" t="s">
        <v>27</v>
      </c>
      <c r="C24" s="13"/>
      <c r="D24" s="14"/>
      <c r="F24" s="14"/>
      <c r="G24" s="14"/>
      <c r="H24" s="14"/>
      <c r="I24" s="14">
        <v>23</v>
      </c>
      <c r="J24" s="19" t="s">
        <v>17</v>
      </c>
      <c r="K24" s="20">
        <f>I24</f>
        <v>23</v>
      </c>
    </row>
    <row r="25" spans="1:11">
      <c r="A25" s="10"/>
      <c r="B25" s="18" t="s">
        <v>28</v>
      </c>
      <c r="C25" s="13"/>
      <c r="D25" s="14"/>
      <c r="F25" s="14"/>
      <c r="G25" s="14"/>
      <c r="H25" s="14"/>
      <c r="I25" s="14">
        <v>13</v>
      </c>
      <c r="J25" s="19" t="s">
        <v>17</v>
      </c>
      <c r="K25" s="20">
        <f t="shared" ref="K25:K27" si="1">I25</f>
        <v>13</v>
      </c>
    </row>
    <row r="26" spans="1:11">
      <c r="A26" s="10"/>
      <c r="B26" s="18" t="s">
        <v>39</v>
      </c>
      <c r="C26" s="13"/>
      <c r="D26" s="14"/>
      <c r="F26" s="14"/>
      <c r="G26" s="14"/>
      <c r="H26" s="14"/>
      <c r="I26" s="14">
        <v>4</v>
      </c>
      <c r="J26" s="19" t="s">
        <v>17</v>
      </c>
      <c r="K26" s="20">
        <f t="shared" si="1"/>
        <v>4</v>
      </c>
    </row>
    <row r="27" spans="1:11">
      <c r="A27" s="10"/>
      <c r="B27" s="18" t="s">
        <v>40</v>
      </c>
      <c r="C27" s="13"/>
      <c r="D27" s="14"/>
      <c r="F27" s="14"/>
      <c r="G27" s="14"/>
      <c r="H27" s="14"/>
      <c r="I27" s="14">
        <v>8</v>
      </c>
      <c r="J27" s="19" t="s">
        <v>17</v>
      </c>
      <c r="K27" s="20">
        <f t="shared" si="1"/>
        <v>8</v>
      </c>
    </row>
    <row r="28" spans="1:11">
      <c r="A28" s="10"/>
      <c r="B28" s="18"/>
      <c r="C28" s="12"/>
      <c r="D28" s="12"/>
      <c r="E28" s="14"/>
      <c r="F28" s="14"/>
      <c r="G28" s="12"/>
      <c r="H28" s="14"/>
      <c r="I28" s="12"/>
      <c r="J28" s="19" t="s">
        <v>18</v>
      </c>
      <c r="K28" s="17">
        <f>SUM(K23:K27)</f>
        <v>48</v>
      </c>
    </row>
    <row r="29" spans="1:11">
      <c r="A29" s="10"/>
      <c r="B29" s="18"/>
      <c r="C29" s="12"/>
      <c r="D29" s="12"/>
      <c r="E29" s="14"/>
      <c r="F29" s="14"/>
      <c r="G29" s="12"/>
      <c r="H29" s="14"/>
      <c r="I29" s="12"/>
      <c r="J29" s="19"/>
      <c r="K29" s="17"/>
    </row>
    <row r="30" spans="1:11">
      <c r="A30" s="52">
        <v>1.4</v>
      </c>
      <c r="B30" s="57" t="s">
        <v>59</v>
      </c>
      <c r="C30" s="58"/>
      <c r="D30" s="58"/>
      <c r="E30" s="58"/>
      <c r="F30" s="59"/>
      <c r="G30" s="21" t="s">
        <v>30</v>
      </c>
      <c r="H30" s="22"/>
      <c r="I30" s="22"/>
      <c r="J30" s="23">
        <f>K34</f>
        <v>2.0655000000000001</v>
      </c>
      <c r="K30" s="24" t="s">
        <v>10</v>
      </c>
    </row>
    <row r="31" spans="1:11">
      <c r="A31" s="10"/>
      <c r="B31" s="18"/>
      <c r="C31" s="12"/>
      <c r="D31" s="12"/>
      <c r="E31" s="14"/>
      <c r="F31" s="14"/>
      <c r="G31" s="12"/>
      <c r="H31" s="14"/>
      <c r="I31" s="12"/>
      <c r="J31" s="19"/>
      <c r="K31" s="17"/>
    </row>
    <row r="32" spans="1:11">
      <c r="A32" s="10"/>
      <c r="B32" s="11" t="s">
        <v>60</v>
      </c>
      <c r="C32" s="13"/>
      <c r="D32" s="14"/>
      <c r="E32" s="13" t="s">
        <v>12</v>
      </c>
      <c r="F32" s="14"/>
      <c r="G32" s="13" t="s">
        <v>13</v>
      </c>
      <c r="H32" s="14"/>
      <c r="I32" s="15" t="s">
        <v>61</v>
      </c>
      <c r="J32" s="16"/>
      <c r="K32" s="17" t="s">
        <v>26</v>
      </c>
    </row>
    <row r="33" spans="1:11">
      <c r="A33" s="10"/>
      <c r="B33" s="18" t="s">
        <v>63</v>
      </c>
      <c r="C33" s="13"/>
      <c r="D33" s="14"/>
      <c r="E33" s="14">
        <v>15.3</v>
      </c>
      <c r="F33" s="14" t="s">
        <v>16</v>
      </c>
      <c r="G33" s="14">
        <v>0.9</v>
      </c>
      <c r="H33" s="14" t="s">
        <v>16</v>
      </c>
      <c r="I33" s="14">
        <v>0.15</v>
      </c>
      <c r="J33" s="19" t="s">
        <v>17</v>
      </c>
      <c r="K33" s="20">
        <f>G33*I33*E33</f>
        <v>2.0655000000000001</v>
      </c>
    </row>
    <row r="34" spans="1:11">
      <c r="A34" s="10"/>
      <c r="B34" s="18"/>
      <c r="C34" s="12"/>
      <c r="D34" s="12"/>
      <c r="E34" s="14"/>
      <c r="F34" s="14"/>
      <c r="G34" s="12"/>
      <c r="H34" s="14"/>
      <c r="I34" s="12"/>
      <c r="J34" s="19" t="s">
        <v>18</v>
      </c>
      <c r="K34" s="17">
        <f>SUM(K32:K33)</f>
        <v>2.0655000000000001</v>
      </c>
    </row>
    <row r="35" spans="1:11">
      <c r="A35" s="10"/>
      <c r="B35" s="18"/>
      <c r="C35" s="12"/>
      <c r="D35" s="12"/>
      <c r="E35" s="14"/>
      <c r="F35" s="14"/>
      <c r="G35" s="12"/>
      <c r="H35" s="14"/>
      <c r="I35" s="12"/>
      <c r="J35" s="19"/>
      <c r="K35" s="17"/>
    </row>
    <row r="36" spans="1:11">
      <c r="A36" s="52">
        <v>1.5</v>
      </c>
      <c r="B36" s="57" t="s">
        <v>62</v>
      </c>
      <c r="C36" s="58"/>
      <c r="D36" s="58"/>
      <c r="E36" s="58"/>
      <c r="F36" s="59"/>
      <c r="G36" s="21" t="s">
        <v>30</v>
      </c>
      <c r="H36" s="22"/>
      <c r="I36" s="22"/>
      <c r="J36" s="23">
        <f>K40</f>
        <v>113.58</v>
      </c>
      <c r="K36" s="24" t="s">
        <v>9</v>
      </c>
    </row>
    <row r="37" spans="1:11">
      <c r="A37" s="10"/>
      <c r="B37" s="18"/>
      <c r="C37" s="12"/>
      <c r="D37" s="12"/>
      <c r="E37" s="14"/>
      <c r="F37" s="14"/>
      <c r="G37" s="12"/>
      <c r="H37" s="14"/>
      <c r="I37" s="12"/>
      <c r="J37" s="19"/>
      <c r="K37" s="17"/>
    </row>
    <row r="38" spans="1:11">
      <c r="A38" s="10"/>
      <c r="B38" s="11" t="s">
        <v>64</v>
      </c>
      <c r="C38" s="13"/>
      <c r="D38" s="14"/>
      <c r="F38" s="14"/>
      <c r="G38" s="13"/>
      <c r="H38" s="14"/>
      <c r="I38" s="15" t="s">
        <v>14</v>
      </c>
      <c r="J38" s="16"/>
      <c r="K38" s="17" t="s">
        <v>14</v>
      </c>
    </row>
    <row r="39" spans="1:11">
      <c r="A39" s="10"/>
      <c r="B39" s="18" t="s">
        <v>65</v>
      </c>
      <c r="C39" s="13"/>
      <c r="D39" s="14"/>
      <c r="F39" s="14"/>
      <c r="G39" s="14"/>
      <c r="H39" s="14"/>
      <c r="I39" s="14">
        <v>113.58</v>
      </c>
      <c r="J39" s="19" t="s">
        <v>17</v>
      </c>
      <c r="K39" s="20">
        <f>I39</f>
        <v>113.58</v>
      </c>
    </row>
    <row r="40" spans="1:11">
      <c r="A40" s="10"/>
      <c r="B40" s="18"/>
      <c r="C40" s="12"/>
      <c r="D40" s="12"/>
      <c r="E40" s="14"/>
      <c r="F40" s="14"/>
      <c r="G40" s="12"/>
      <c r="H40" s="14"/>
      <c r="I40" s="12"/>
      <c r="J40" s="19" t="s">
        <v>18</v>
      </c>
      <c r="K40" s="17">
        <f>SUM(K38:K39)</f>
        <v>113.58</v>
      </c>
    </row>
    <row r="41" spans="1:11">
      <c r="A41" s="10"/>
      <c r="B41" s="18"/>
      <c r="C41" s="12"/>
      <c r="D41" s="12"/>
      <c r="E41" s="14"/>
      <c r="F41" s="14"/>
      <c r="G41" s="12"/>
      <c r="H41" s="14"/>
      <c r="I41" s="12"/>
      <c r="J41" s="19"/>
      <c r="K41" s="17"/>
    </row>
    <row r="42" spans="1:11">
      <c r="A42" s="51">
        <v>1.6</v>
      </c>
      <c r="B42" s="65" t="s">
        <v>41</v>
      </c>
      <c r="C42" s="66"/>
      <c r="D42" s="66"/>
      <c r="E42" s="66"/>
      <c r="F42" s="67"/>
      <c r="G42" s="21" t="s">
        <v>30</v>
      </c>
      <c r="H42" s="22"/>
      <c r="I42" s="22"/>
      <c r="J42" s="23">
        <f>K50</f>
        <v>42.353982215999999</v>
      </c>
      <c r="K42" s="24" t="s">
        <v>10</v>
      </c>
    </row>
    <row r="43" spans="1:11">
      <c r="A43" s="5"/>
      <c r="B43" s="36"/>
      <c r="C43" s="6"/>
      <c r="D43" s="6"/>
      <c r="E43" s="7"/>
      <c r="F43" s="8"/>
      <c r="G43" s="37"/>
      <c r="H43" s="37"/>
      <c r="I43" s="37"/>
      <c r="J43" s="9"/>
      <c r="K43" s="38"/>
    </row>
    <row r="44" spans="1:11">
      <c r="A44" s="10"/>
      <c r="B44" s="11"/>
      <c r="C44" s="13" t="s">
        <v>24</v>
      </c>
      <c r="D44" s="14"/>
      <c r="E44" s="13" t="s">
        <v>12</v>
      </c>
      <c r="F44" s="14"/>
      <c r="G44" s="13" t="s">
        <v>19</v>
      </c>
      <c r="H44" s="14"/>
      <c r="I44" s="15" t="s">
        <v>13</v>
      </c>
      <c r="J44" s="16"/>
      <c r="K44" s="17" t="s">
        <v>26</v>
      </c>
    </row>
    <row r="45" spans="1:11">
      <c r="A45" s="10"/>
      <c r="B45" s="18" t="s">
        <v>64</v>
      </c>
      <c r="C45" s="14">
        <v>1</v>
      </c>
      <c r="D45" s="14" t="s">
        <v>16</v>
      </c>
      <c r="E45" s="14">
        <v>1</v>
      </c>
      <c r="F45" s="14" t="s">
        <v>16</v>
      </c>
      <c r="G45" s="14">
        <f>I39</f>
        <v>113.58</v>
      </c>
      <c r="H45" s="14" t="s">
        <v>16</v>
      </c>
      <c r="I45" s="14">
        <v>0.06</v>
      </c>
      <c r="J45" s="19" t="s">
        <v>17</v>
      </c>
      <c r="K45" s="20">
        <f>G45*I45*E45*C45</f>
        <v>6.8148</v>
      </c>
    </row>
    <row r="46" spans="1:11">
      <c r="A46" s="10"/>
      <c r="B46" s="18" t="s">
        <v>88</v>
      </c>
      <c r="C46" s="14">
        <v>1</v>
      </c>
      <c r="D46" s="14" t="s">
        <v>16</v>
      </c>
      <c r="E46" s="14">
        <v>10</v>
      </c>
      <c r="F46" s="14" t="s">
        <v>16</v>
      </c>
      <c r="G46" s="14">
        <v>20</v>
      </c>
      <c r="H46" s="14" t="s">
        <v>16</v>
      </c>
      <c r="I46" s="14">
        <v>0.1</v>
      </c>
      <c r="J46" s="19" t="s">
        <v>17</v>
      </c>
      <c r="K46" s="20">
        <f t="shared" ref="K46:K48" si="2">G46*I46*E46*C46</f>
        <v>20</v>
      </c>
    </row>
    <row r="47" spans="1:11">
      <c r="A47" s="10"/>
      <c r="B47" s="18" t="s">
        <v>89</v>
      </c>
      <c r="C47" s="14">
        <v>1</v>
      </c>
      <c r="D47" s="14" t="s">
        <v>16</v>
      </c>
      <c r="E47" s="14">
        <v>15.3</v>
      </c>
      <c r="F47" s="14" t="s">
        <v>16</v>
      </c>
      <c r="G47" s="14">
        <v>0.9</v>
      </c>
      <c r="H47" s="14" t="s">
        <v>16</v>
      </c>
      <c r="I47" s="14">
        <v>0.15</v>
      </c>
      <c r="J47" s="19" t="s">
        <v>17</v>
      </c>
      <c r="K47" s="20">
        <f t="shared" si="2"/>
        <v>2.0655000000000001</v>
      </c>
    </row>
    <row r="48" spans="1:11">
      <c r="A48" s="10"/>
      <c r="B48" s="18" t="s">
        <v>38</v>
      </c>
      <c r="C48" s="14">
        <v>48</v>
      </c>
      <c r="D48" s="14" t="s">
        <v>16</v>
      </c>
      <c r="E48" s="14">
        <v>0.96</v>
      </c>
      <c r="F48" s="14" t="s">
        <v>16</v>
      </c>
      <c r="G48" s="14">
        <v>2.13</v>
      </c>
      <c r="H48" s="14" t="s">
        <v>16</v>
      </c>
      <c r="I48" s="14">
        <v>2.5399999999999999E-2</v>
      </c>
      <c r="J48" s="19" t="s">
        <v>17</v>
      </c>
      <c r="K48" s="20">
        <f t="shared" si="2"/>
        <v>2.4930201599999999</v>
      </c>
    </row>
    <row r="49" spans="1:11">
      <c r="A49" s="10"/>
      <c r="B49" s="18"/>
      <c r="C49" s="12"/>
      <c r="D49" s="12"/>
      <c r="E49" s="39"/>
      <c r="F49" s="39"/>
      <c r="G49" s="14"/>
      <c r="H49" s="14"/>
      <c r="I49" s="56" t="s">
        <v>91</v>
      </c>
      <c r="J49" s="19" t="s">
        <v>17</v>
      </c>
      <c r="K49" s="20">
        <v>1.35</v>
      </c>
    </row>
    <row r="50" spans="1:11">
      <c r="A50" s="10"/>
      <c r="B50" s="18"/>
      <c r="C50" s="12"/>
      <c r="D50" s="12"/>
      <c r="E50" s="14"/>
      <c r="F50" s="14"/>
      <c r="G50" s="12"/>
      <c r="H50" s="14"/>
      <c r="I50" s="12"/>
      <c r="J50" s="19" t="s">
        <v>18</v>
      </c>
      <c r="K50" s="17">
        <f>SUM(K45:K48)*K49</f>
        <v>42.353982215999999</v>
      </c>
    </row>
    <row r="51" spans="1:11">
      <c r="A51" s="10"/>
      <c r="B51" s="18"/>
      <c r="C51" s="12"/>
      <c r="D51" s="12"/>
      <c r="E51" s="14"/>
      <c r="F51" s="14"/>
      <c r="G51" s="12"/>
      <c r="H51" s="14"/>
      <c r="I51" s="12"/>
      <c r="J51" s="19"/>
      <c r="K51" s="17"/>
    </row>
    <row r="52" spans="1:11">
      <c r="A52" s="51">
        <v>1.7</v>
      </c>
      <c r="B52" s="65" t="s">
        <v>42</v>
      </c>
      <c r="C52" s="66"/>
      <c r="D52" s="66"/>
      <c r="E52" s="66"/>
      <c r="F52" s="67"/>
      <c r="G52" s="21" t="s">
        <v>30</v>
      </c>
      <c r="H52" s="22"/>
      <c r="I52" s="22"/>
      <c r="J52" s="23">
        <f>K56</f>
        <v>42.353982215999999</v>
      </c>
      <c r="K52" s="24" t="s">
        <v>10</v>
      </c>
    </row>
    <row r="53" spans="1:11">
      <c r="A53" s="5"/>
      <c r="B53" s="36"/>
      <c r="C53" s="6"/>
      <c r="D53" s="6"/>
      <c r="E53" s="7"/>
      <c r="F53" s="8"/>
      <c r="G53" s="37"/>
      <c r="H53" s="37"/>
      <c r="I53" s="37"/>
      <c r="J53" s="9"/>
      <c r="K53" s="38"/>
    </row>
    <row r="54" spans="1:11">
      <c r="A54" s="10"/>
      <c r="B54" s="11"/>
      <c r="C54" s="12"/>
      <c r="D54" s="12"/>
      <c r="E54" s="39"/>
      <c r="F54" s="39"/>
      <c r="G54" s="13"/>
      <c r="H54" s="14"/>
      <c r="I54" s="15"/>
      <c r="J54" s="16"/>
      <c r="K54" s="17" t="s">
        <v>26</v>
      </c>
    </row>
    <row r="55" spans="1:11">
      <c r="A55" s="10"/>
      <c r="B55" s="18" t="s">
        <v>90</v>
      </c>
      <c r="C55" s="12"/>
      <c r="D55" s="12"/>
      <c r="E55" s="39"/>
      <c r="F55" s="39"/>
      <c r="G55" s="14"/>
      <c r="H55" s="14"/>
      <c r="I55" s="14"/>
      <c r="J55" s="19" t="s">
        <v>17</v>
      </c>
      <c r="K55" s="20">
        <f>K50</f>
        <v>42.353982215999999</v>
      </c>
    </row>
    <row r="56" spans="1:11">
      <c r="A56" s="10"/>
      <c r="B56" s="18"/>
      <c r="C56" s="12"/>
      <c r="D56" s="12"/>
      <c r="E56" s="14"/>
      <c r="F56" s="14"/>
      <c r="G56" s="12"/>
      <c r="H56" s="14"/>
      <c r="I56" s="12"/>
      <c r="J56" s="19" t="s">
        <v>18</v>
      </c>
      <c r="K56" s="17">
        <f>SUM(K55)</f>
        <v>42.353982215999999</v>
      </c>
    </row>
    <row r="57" spans="1:11" ht="15.75" thickBot="1">
      <c r="A57" s="10"/>
      <c r="B57" s="18"/>
      <c r="C57" s="12"/>
      <c r="D57" s="12"/>
      <c r="E57" s="14"/>
      <c r="F57" s="14"/>
      <c r="G57" s="12"/>
      <c r="H57" s="14"/>
      <c r="I57" s="12"/>
      <c r="J57" s="19"/>
      <c r="K57" s="17"/>
    </row>
    <row r="58" spans="1:11" ht="15.75" thickBot="1">
      <c r="A58" s="48" t="s">
        <v>20</v>
      </c>
      <c r="B58" s="60" t="s">
        <v>3</v>
      </c>
      <c r="C58" s="60"/>
      <c r="D58" s="60"/>
      <c r="E58" s="60"/>
      <c r="F58" s="60"/>
      <c r="G58" s="60"/>
      <c r="H58" s="60"/>
      <c r="I58" s="60"/>
      <c r="J58" s="60"/>
      <c r="K58" s="61"/>
    </row>
    <row r="59" spans="1:11">
      <c r="A59" s="49" t="s">
        <v>21</v>
      </c>
      <c r="B59" s="65" t="s">
        <v>44</v>
      </c>
      <c r="C59" s="66"/>
      <c r="D59" s="66"/>
      <c r="E59" s="66"/>
      <c r="F59" s="67"/>
      <c r="G59" s="21" t="s">
        <v>30</v>
      </c>
      <c r="H59" s="22"/>
      <c r="I59" s="22"/>
      <c r="J59" s="23">
        <f>K67</f>
        <v>116.85250000000001</v>
      </c>
      <c r="K59" s="24" t="s">
        <v>9</v>
      </c>
    </row>
    <row r="60" spans="1:11">
      <c r="A60" s="5"/>
      <c r="B60" s="36"/>
      <c r="C60" s="6"/>
      <c r="D60" s="6"/>
      <c r="E60" s="7"/>
      <c r="F60" s="8"/>
      <c r="G60" s="37"/>
      <c r="H60" s="37"/>
      <c r="I60" s="37"/>
      <c r="J60" s="9"/>
      <c r="K60" s="38"/>
    </row>
    <row r="61" spans="1:11">
      <c r="A61" s="10"/>
      <c r="B61" s="11" t="s">
        <v>38</v>
      </c>
      <c r="C61" s="13"/>
      <c r="D61" s="14"/>
      <c r="E61" s="13" t="s">
        <v>24</v>
      </c>
      <c r="F61" s="14"/>
      <c r="G61" s="13" t="s">
        <v>12</v>
      </c>
      <c r="H61" s="14"/>
      <c r="I61" s="15" t="s">
        <v>19</v>
      </c>
      <c r="J61" s="16"/>
      <c r="K61" s="17" t="s">
        <v>14</v>
      </c>
    </row>
    <row r="62" spans="1:11">
      <c r="A62" s="10"/>
      <c r="B62" s="18" t="s">
        <v>27</v>
      </c>
      <c r="C62" s="13"/>
      <c r="D62" s="14"/>
      <c r="E62" s="14">
        <v>23</v>
      </c>
      <c r="F62" s="14" t="s">
        <v>16</v>
      </c>
      <c r="G62" s="14">
        <f>2.1*2+0.9</f>
        <v>5.1000000000000005</v>
      </c>
      <c r="H62" s="14" t="s">
        <v>16</v>
      </c>
      <c r="I62" s="14">
        <v>0.35</v>
      </c>
      <c r="J62" s="19" t="s">
        <v>17</v>
      </c>
      <c r="K62" s="20">
        <f>G62*I62*E62</f>
        <v>41.055000000000007</v>
      </c>
    </row>
    <row r="63" spans="1:11">
      <c r="A63" s="40"/>
      <c r="B63" s="18" t="s">
        <v>28</v>
      </c>
      <c r="C63" s="13"/>
      <c r="D63" s="14"/>
      <c r="E63" s="14">
        <v>13</v>
      </c>
      <c r="F63" s="14" t="s">
        <v>16</v>
      </c>
      <c r="G63" s="14">
        <f>2.1*2+0.9</f>
        <v>5.1000000000000005</v>
      </c>
      <c r="H63" s="14" t="s">
        <v>16</v>
      </c>
      <c r="I63" s="14">
        <v>0.35</v>
      </c>
      <c r="J63" s="19" t="s">
        <v>17</v>
      </c>
      <c r="K63" s="20">
        <f t="shared" ref="K63:K65" si="3">G63*I63*E63</f>
        <v>23.205000000000002</v>
      </c>
    </row>
    <row r="64" spans="1:11">
      <c r="A64" s="40"/>
      <c r="B64" s="18" t="s">
        <v>39</v>
      </c>
      <c r="C64" s="13"/>
      <c r="D64" s="14"/>
      <c r="E64" s="14">
        <v>4</v>
      </c>
      <c r="F64" s="14" t="s">
        <v>16</v>
      </c>
      <c r="G64" s="14">
        <f>2.1*2+0.7</f>
        <v>4.9000000000000004</v>
      </c>
      <c r="H64" s="14" t="s">
        <v>16</v>
      </c>
      <c r="I64" s="14">
        <v>0.35</v>
      </c>
      <c r="J64" s="19" t="s">
        <v>17</v>
      </c>
      <c r="K64" s="20">
        <f t="shared" si="3"/>
        <v>6.86</v>
      </c>
    </row>
    <row r="65" spans="1:11">
      <c r="A65" s="40"/>
      <c r="B65" s="18" t="s">
        <v>40</v>
      </c>
      <c r="C65" s="13"/>
      <c r="D65" s="14"/>
      <c r="E65" s="14">
        <v>8</v>
      </c>
      <c r="F65" s="14" t="s">
        <v>16</v>
      </c>
      <c r="G65" s="14">
        <f>2.1*2+0.9</f>
        <v>5.1000000000000005</v>
      </c>
      <c r="H65" s="14" t="s">
        <v>16</v>
      </c>
      <c r="I65" s="14">
        <v>0.35</v>
      </c>
      <c r="J65" s="19" t="s">
        <v>17</v>
      </c>
      <c r="K65" s="20">
        <f t="shared" si="3"/>
        <v>14.280000000000001</v>
      </c>
    </row>
    <row r="66" spans="1:11">
      <c r="A66" s="40"/>
      <c r="B66" s="18" t="s">
        <v>66</v>
      </c>
      <c r="C66" s="13"/>
      <c r="D66" s="14"/>
      <c r="E66" s="14">
        <v>1</v>
      </c>
      <c r="F66" s="14" t="s">
        <v>16</v>
      </c>
      <c r="G66" s="14">
        <v>27.35</v>
      </c>
      <c r="H66" s="14" t="s">
        <v>16</v>
      </c>
      <c r="I66" s="14">
        <v>1.1499999999999999</v>
      </c>
      <c r="J66" s="19" t="s">
        <v>17</v>
      </c>
      <c r="K66" s="20">
        <f t="shared" ref="K66" si="4">G66*I66*E66</f>
        <v>31.452500000000001</v>
      </c>
    </row>
    <row r="67" spans="1:11">
      <c r="A67" s="40"/>
      <c r="B67" s="18"/>
      <c r="C67" s="12"/>
      <c r="D67" s="12"/>
      <c r="E67" s="14"/>
      <c r="F67" s="14"/>
      <c r="G67" s="12"/>
      <c r="H67" s="14"/>
      <c r="I67" s="12"/>
      <c r="J67" s="19" t="s">
        <v>18</v>
      </c>
      <c r="K67" s="17">
        <f>SUM(K61:K66)</f>
        <v>116.85250000000001</v>
      </c>
    </row>
    <row r="68" spans="1:11">
      <c r="A68" s="10"/>
      <c r="B68" s="18"/>
      <c r="C68" s="12"/>
      <c r="D68" s="12"/>
      <c r="E68" s="14"/>
      <c r="F68" s="14"/>
      <c r="G68" s="12"/>
      <c r="H68" s="14"/>
      <c r="I68" s="12"/>
      <c r="J68" s="19"/>
      <c r="K68" s="17"/>
    </row>
    <row r="69" spans="1:11">
      <c r="A69" s="51">
        <v>2.2000000000000002</v>
      </c>
      <c r="B69" s="65" t="s">
        <v>45</v>
      </c>
      <c r="C69" s="66"/>
      <c r="D69" s="66"/>
      <c r="E69" s="66"/>
      <c r="F69" s="67"/>
      <c r="G69" s="21" t="s">
        <v>30</v>
      </c>
      <c r="H69" s="22"/>
      <c r="I69" s="22"/>
      <c r="J69" s="23">
        <f>K77</f>
        <v>116.85250000000001</v>
      </c>
      <c r="K69" s="24" t="s">
        <v>9</v>
      </c>
    </row>
    <row r="70" spans="1:11">
      <c r="A70" s="5"/>
      <c r="B70" s="36"/>
      <c r="C70" s="6"/>
      <c r="D70" s="6"/>
      <c r="E70" s="7"/>
      <c r="F70" s="8"/>
      <c r="G70" s="37"/>
      <c r="H70" s="37"/>
      <c r="I70" s="37"/>
      <c r="J70" s="9"/>
      <c r="K70" s="38"/>
    </row>
    <row r="71" spans="1:11">
      <c r="A71" s="10"/>
      <c r="B71" s="11" t="s">
        <v>38</v>
      </c>
      <c r="C71" s="13"/>
      <c r="D71" s="14"/>
      <c r="E71" s="13" t="s">
        <v>24</v>
      </c>
      <c r="F71" s="14"/>
      <c r="G71" s="13" t="s">
        <v>12</v>
      </c>
      <c r="H71" s="14"/>
      <c r="I71" s="15" t="s">
        <v>19</v>
      </c>
      <c r="J71" s="16"/>
      <c r="K71" s="17" t="s">
        <v>14</v>
      </c>
    </row>
    <row r="72" spans="1:11">
      <c r="A72" s="10"/>
      <c r="B72" s="18" t="s">
        <v>27</v>
      </c>
      <c r="C72" s="13"/>
      <c r="D72" s="14"/>
      <c r="E72" s="14">
        <v>23</v>
      </c>
      <c r="F72" s="14" t="s">
        <v>16</v>
      </c>
      <c r="G72" s="14">
        <f>2.1*2+0.9</f>
        <v>5.1000000000000005</v>
      </c>
      <c r="H72" s="14" t="s">
        <v>16</v>
      </c>
      <c r="I72" s="14">
        <v>0.35</v>
      </c>
      <c r="J72" s="19" t="s">
        <v>17</v>
      </c>
      <c r="K72" s="20">
        <f>G72*I72*E72</f>
        <v>41.055000000000007</v>
      </c>
    </row>
    <row r="73" spans="1:11">
      <c r="A73" s="40"/>
      <c r="B73" s="18" t="s">
        <v>28</v>
      </c>
      <c r="C73" s="13"/>
      <c r="D73" s="14"/>
      <c r="E73" s="14">
        <v>13</v>
      </c>
      <c r="F73" s="14" t="s">
        <v>16</v>
      </c>
      <c r="G73" s="14">
        <f>2.1*2+0.9</f>
        <v>5.1000000000000005</v>
      </c>
      <c r="H73" s="14" t="s">
        <v>16</v>
      </c>
      <c r="I73" s="14">
        <v>0.35</v>
      </c>
      <c r="J73" s="19" t="s">
        <v>17</v>
      </c>
      <c r="K73" s="20">
        <f t="shared" ref="K73:K76" si="5">G73*I73*E73</f>
        <v>23.205000000000002</v>
      </c>
    </row>
    <row r="74" spans="1:11">
      <c r="A74" s="40"/>
      <c r="B74" s="18" t="s">
        <v>39</v>
      </c>
      <c r="C74" s="13"/>
      <c r="D74" s="14"/>
      <c r="E74" s="14">
        <v>4</v>
      </c>
      <c r="F74" s="14" t="s">
        <v>16</v>
      </c>
      <c r="G74" s="14">
        <f>2.1*2+0.7</f>
        <v>4.9000000000000004</v>
      </c>
      <c r="H74" s="14" t="s">
        <v>16</v>
      </c>
      <c r="I74" s="14">
        <v>0.35</v>
      </c>
      <c r="J74" s="19" t="s">
        <v>17</v>
      </c>
      <c r="K74" s="20">
        <f t="shared" si="5"/>
        <v>6.86</v>
      </c>
    </row>
    <row r="75" spans="1:11">
      <c r="A75" s="40"/>
      <c r="B75" s="18" t="s">
        <v>40</v>
      </c>
      <c r="C75" s="13"/>
      <c r="D75" s="14"/>
      <c r="E75" s="14">
        <v>8</v>
      </c>
      <c r="F75" s="14" t="s">
        <v>16</v>
      </c>
      <c r="G75" s="14">
        <f>2.1*2+0.9</f>
        <v>5.1000000000000005</v>
      </c>
      <c r="H75" s="14" t="s">
        <v>16</v>
      </c>
      <c r="I75" s="14">
        <v>0.35</v>
      </c>
      <c r="J75" s="19" t="s">
        <v>17</v>
      </c>
      <c r="K75" s="20">
        <f t="shared" si="5"/>
        <v>14.280000000000001</v>
      </c>
    </row>
    <row r="76" spans="1:11">
      <c r="A76" s="40"/>
      <c r="B76" s="18" t="s">
        <v>66</v>
      </c>
      <c r="C76" s="13"/>
      <c r="D76" s="14"/>
      <c r="E76" s="14">
        <v>1</v>
      </c>
      <c r="F76" s="14" t="s">
        <v>16</v>
      </c>
      <c r="G76" s="14">
        <v>27.35</v>
      </c>
      <c r="H76" s="14" t="s">
        <v>16</v>
      </c>
      <c r="I76" s="14">
        <v>1.1499999999999999</v>
      </c>
      <c r="J76" s="19" t="s">
        <v>17</v>
      </c>
      <c r="K76" s="20">
        <f t="shared" si="5"/>
        <v>31.452500000000001</v>
      </c>
    </row>
    <row r="77" spans="1:11">
      <c r="A77" s="40"/>
      <c r="B77" s="18"/>
      <c r="C77" s="12"/>
      <c r="D77" s="12"/>
      <c r="E77" s="14"/>
      <c r="F77" s="14"/>
      <c r="G77" s="12"/>
      <c r="H77" s="14"/>
      <c r="I77" s="12"/>
      <c r="J77" s="19" t="s">
        <v>18</v>
      </c>
      <c r="K77" s="17">
        <f>SUM(K71:K76)</f>
        <v>116.85250000000001</v>
      </c>
    </row>
    <row r="78" spans="1:11">
      <c r="A78" s="40"/>
      <c r="B78" s="42"/>
      <c r="C78" s="41"/>
      <c r="D78" s="41"/>
      <c r="E78" s="41"/>
      <c r="F78" s="41"/>
      <c r="G78" s="41"/>
      <c r="H78" s="41"/>
      <c r="I78" s="41"/>
      <c r="J78" s="19"/>
      <c r="K78" s="17"/>
    </row>
    <row r="79" spans="1:11">
      <c r="A79" s="50" t="s">
        <v>23</v>
      </c>
      <c r="B79" s="65" t="s">
        <v>46</v>
      </c>
      <c r="C79" s="66"/>
      <c r="D79" s="66"/>
      <c r="E79" s="66"/>
      <c r="F79" s="67"/>
      <c r="G79" s="21" t="s">
        <v>30</v>
      </c>
      <c r="H79" s="22"/>
      <c r="I79" s="22"/>
      <c r="J79" s="23">
        <f>K86</f>
        <v>36.6</v>
      </c>
      <c r="K79" s="24" t="s">
        <v>9</v>
      </c>
    </row>
    <row r="80" spans="1:11">
      <c r="A80" s="5"/>
      <c r="B80" s="36"/>
      <c r="C80" s="6"/>
      <c r="D80" s="6"/>
      <c r="E80" s="7"/>
      <c r="F80" s="8"/>
      <c r="G80" s="37"/>
      <c r="H80" s="37"/>
      <c r="I80" s="37"/>
      <c r="J80" s="9"/>
      <c r="K80" s="38"/>
    </row>
    <row r="81" spans="1:11">
      <c r="A81" s="10"/>
      <c r="B81" s="11" t="s">
        <v>38</v>
      </c>
      <c r="C81" s="13"/>
      <c r="D81" s="14"/>
      <c r="E81" s="13" t="s">
        <v>24</v>
      </c>
      <c r="F81" s="14"/>
      <c r="G81" s="13" t="s">
        <v>12</v>
      </c>
      <c r="H81" s="14"/>
      <c r="I81" s="15" t="s">
        <v>19</v>
      </c>
      <c r="J81" s="16"/>
      <c r="K81" s="17" t="s">
        <v>14</v>
      </c>
    </row>
    <row r="82" spans="1:11">
      <c r="A82" s="10"/>
      <c r="B82" s="18" t="s">
        <v>27</v>
      </c>
      <c r="C82" s="13"/>
      <c r="D82" s="14"/>
      <c r="E82" s="14">
        <v>23</v>
      </c>
      <c r="F82" s="14" t="s">
        <v>16</v>
      </c>
      <c r="G82" s="14">
        <f>2.1*2+0.9</f>
        <v>5.1000000000000005</v>
      </c>
      <c r="H82" s="14" t="s">
        <v>16</v>
      </c>
      <c r="I82" s="14">
        <v>0.15</v>
      </c>
      <c r="J82" s="19" t="s">
        <v>17</v>
      </c>
      <c r="K82" s="20">
        <f>G82*I82*E82</f>
        <v>17.594999999999999</v>
      </c>
    </row>
    <row r="83" spans="1:11">
      <c r="A83" s="10"/>
      <c r="B83" s="18" t="s">
        <v>28</v>
      </c>
      <c r="C83" s="13"/>
      <c r="D83" s="14"/>
      <c r="E83" s="14">
        <v>13</v>
      </c>
      <c r="F83" s="14" t="s">
        <v>16</v>
      </c>
      <c r="G83" s="14">
        <f>2.1*2+0.9</f>
        <v>5.1000000000000005</v>
      </c>
      <c r="H83" s="14" t="s">
        <v>16</v>
      </c>
      <c r="I83" s="14">
        <v>0.15</v>
      </c>
      <c r="J83" s="19" t="s">
        <v>17</v>
      </c>
      <c r="K83" s="20">
        <f t="shared" ref="K83:K85" si="6">G83*I83*E83</f>
        <v>9.9450000000000003</v>
      </c>
    </row>
    <row r="84" spans="1:11">
      <c r="A84" s="10"/>
      <c r="B84" s="18" t="s">
        <v>39</v>
      </c>
      <c r="C84" s="13"/>
      <c r="D84" s="14"/>
      <c r="E84" s="14">
        <v>4</v>
      </c>
      <c r="F84" s="14" t="s">
        <v>16</v>
      </c>
      <c r="G84" s="14">
        <f>2.1*2+0.7</f>
        <v>4.9000000000000004</v>
      </c>
      <c r="H84" s="14" t="s">
        <v>16</v>
      </c>
      <c r="I84" s="14">
        <v>0.15</v>
      </c>
      <c r="J84" s="19" t="s">
        <v>17</v>
      </c>
      <c r="K84" s="20">
        <f t="shared" si="6"/>
        <v>2.94</v>
      </c>
    </row>
    <row r="85" spans="1:11">
      <c r="A85" s="10"/>
      <c r="B85" s="18" t="s">
        <v>40</v>
      </c>
      <c r="C85" s="13"/>
      <c r="D85" s="14"/>
      <c r="E85" s="14">
        <v>8</v>
      </c>
      <c r="F85" s="14" t="s">
        <v>16</v>
      </c>
      <c r="G85" s="14">
        <f>2.1*2+0.9</f>
        <v>5.1000000000000005</v>
      </c>
      <c r="H85" s="14" t="s">
        <v>16</v>
      </c>
      <c r="I85" s="14">
        <v>0.15</v>
      </c>
      <c r="J85" s="19" t="s">
        <v>17</v>
      </c>
      <c r="K85" s="20">
        <f t="shared" si="6"/>
        <v>6.12</v>
      </c>
    </row>
    <row r="86" spans="1:11">
      <c r="A86" s="40"/>
      <c r="B86" s="18"/>
      <c r="C86" s="12"/>
      <c r="D86" s="12"/>
      <c r="E86" s="14"/>
      <c r="F86" s="14"/>
      <c r="G86" s="12"/>
      <c r="H86" s="14"/>
      <c r="I86" s="12"/>
      <c r="J86" s="19" t="s">
        <v>18</v>
      </c>
      <c r="K86" s="17">
        <f>SUM(K81:K85)</f>
        <v>36.6</v>
      </c>
    </row>
    <row r="87" spans="1:11" ht="15.75" thickBot="1">
      <c r="A87" s="40"/>
      <c r="B87" s="18"/>
      <c r="C87" s="41"/>
      <c r="D87" s="41"/>
      <c r="E87" s="41"/>
      <c r="F87" s="41"/>
      <c r="G87" s="41"/>
      <c r="H87" s="41"/>
      <c r="I87" s="41"/>
      <c r="J87" s="19"/>
      <c r="K87" s="17"/>
    </row>
    <row r="88" spans="1:11" ht="15.75" thickBot="1">
      <c r="A88" s="48" t="s">
        <v>25</v>
      </c>
      <c r="B88" s="60" t="s">
        <v>48</v>
      </c>
      <c r="C88" s="60"/>
      <c r="D88" s="60"/>
      <c r="E88" s="60"/>
      <c r="F88" s="60"/>
      <c r="G88" s="60"/>
      <c r="H88" s="60"/>
      <c r="I88" s="60"/>
      <c r="J88" s="60"/>
      <c r="K88" s="61"/>
    </row>
    <row r="89" spans="1:11">
      <c r="A89" s="51">
        <v>3.1</v>
      </c>
      <c r="B89" s="65" t="s">
        <v>47</v>
      </c>
      <c r="C89" s="66"/>
      <c r="D89" s="66"/>
      <c r="E89" s="66"/>
      <c r="F89" s="67"/>
      <c r="G89" s="21" t="s">
        <v>30</v>
      </c>
      <c r="H89" s="22"/>
      <c r="I89" s="22"/>
      <c r="J89" s="23">
        <f>K96</f>
        <v>89.04</v>
      </c>
      <c r="K89" s="24" t="s">
        <v>10</v>
      </c>
    </row>
    <row r="90" spans="1:11">
      <c r="A90" s="5"/>
      <c r="B90" s="36"/>
      <c r="C90" s="6"/>
      <c r="D90" s="6"/>
      <c r="E90" s="7"/>
      <c r="F90" s="8"/>
      <c r="G90" s="37"/>
      <c r="H90" s="37"/>
      <c r="I90" s="37"/>
      <c r="J90" s="9"/>
      <c r="K90" s="38"/>
    </row>
    <row r="91" spans="1:11">
      <c r="A91" s="10"/>
      <c r="B91" s="11" t="s">
        <v>38</v>
      </c>
      <c r="C91" s="13"/>
      <c r="D91" s="14"/>
      <c r="E91" s="13" t="s">
        <v>24</v>
      </c>
      <c r="F91" s="14"/>
      <c r="G91" s="13" t="s">
        <v>12</v>
      </c>
      <c r="H91" s="14"/>
      <c r="I91" s="15" t="s">
        <v>13</v>
      </c>
      <c r="J91" s="16"/>
      <c r="K91" s="17" t="s">
        <v>14</v>
      </c>
    </row>
    <row r="92" spans="1:11">
      <c r="A92" s="10"/>
      <c r="B92" s="18" t="s">
        <v>27</v>
      </c>
      <c r="C92" s="13"/>
      <c r="D92" s="14"/>
      <c r="E92" s="14">
        <v>23</v>
      </c>
      <c r="F92" s="14" t="s">
        <v>16</v>
      </c>
      <c r="G92" s="14">
        <v>0.9</v>
      </c>
      <c r="H92" s="14" t="s">
        <v>16</v>
      </c>
      <c r="I92" s="14">
        <v>2.1</v>
      </c>
      <c r="J92" s="19" t="s">
        <v>17</v>
      </c>
      <c r="K92" s="20">
        <f>G92*I92*E92</f>
        <v>43.470000000000006</v>
      </c>
    </row>
    <row r="93" spans="1:11">
      <c r="A93" s="10"/>
      <c r="B93" s="18" t="s">
        <v>28</v>
      </c>
      <c r="C93" s="13"/>
      <c r="D93" s="14"/>
      <c r="E93" s="14">
        <v>13</v>
      </c>
      <c r="F93" s="14" t="s">
        <v>16</v>
      </c>
      <c r="G93" s="14">
        <v>0.9</v>
      </c>
      <c r="H93" s="14" t="s">
        <v>16</v>
      </c>
      <c r="I93" s="14">
        <v>2.1</v>
      </c>
      <c r="J93" s="19" t="s">
        <v>17</v>
      </c>
      <c r="K93" s="20">
        <f t="shared" ref="K93:K95" si="7">G93*I93*E93</f>
        <v>24.57</v>
      </c>
    </row>
    <row r="94" spans="1:11">
      <c r="A94" s="10"/>
      <c r="B94" s="18" t="s">
        <v>39</v>
      </c>
      <c r="C94" s="13"/>
      <c r="D94" s="14"/>
      <c r="E94" s="14">
        <v>4</v>
      </c>
      <c r="F94" s="14" t="s">
        <v>16</v>
      </c>
      <c r="G94" s="14">
        <v>0.7</v>
      </c>
      <c r="H94" s="14" t="s">
        <v>16</v>
      </c>
      <c r="I94" s="14">
        <v>2.1</v>
      </c>
      <c r="J94" s="19" t="s">
        <v>17</v>
      </c>
      <c r="K94" s="20">
        <f t="shared" si="7"/>
        <v>5.88</v>
      </c>
    </row>
    <row r="95" spans="1:11">
      <c r="A95" s="10"/>
      <c r="B95" s="18" t="s">
        <v>40</v>
      </c>
      <c r="C95" s="13"/>
      <c r="D95" s="14"/>
      <c r="E95" s="14">
        <v>8</v>
      </c>
      <c r="F95" s="14" t="s">
        <v>16</v>
      </c>
      <c r="G95" s="14">
        <v>0.9</v>
      </c>
      <c r="H95" s="14" t="s">
        <v>16</v>
      </c>
      <c r="I95" s="14">
        <v>2.1</v>
      </c>
      <c r="J95" s="19" t="s">
        <v>17</v>
      </c>
      <c r="K95" s="20">
        <f t="shared" si="7"/>
        <v>15.120000000000001</v>
      </c>
    </row>
    <row r="96" spans="1:11">
      <c r="A96" s="40"/>
      <c r="B96" s="18"/>
      <c r="C96" s="12"/>
      <c r="D96" s="12"/>
      <c r="E96" s="14"/>
      <c r="F96" s="14"/>
      <c r="G96" s="12"/>
      <c r="H96" s="14"/>
      <c r="I96" s="12"/>
      <c r="J96" s="19" t="s">
        <v>18</v>
      </c>
      <c r="K96" s="17">
        <f>SUM(K91:K95)</f>
        <v>89.04</v>
      </c>
    </row>
    <row r="97" spans="1:11" ht="15.75" thickBot="1">
      <c r="A97" s="40"/>
      <c r="B97" s="18"/>
      <c r="C97" s="41"/>
      <c r="D97" s="41"/>
      <c r="E97" s="41"/>
      <c r="F97" s="41"/>
      <c r="G97" s="41"/>
      <c r="H97" s="41"/>
      <c r="I97" s="41"/>
      <c r="J97" s="19"/>
      <c r="K97" s="17"/>
    </row>
    <row r="98" spans="1:11" ht="15.75" thickBot="1">
      <c r="A98" s="53">
        <v>4</v>
      </c>
      <c r="B98" s="60" t="s">
        <v>5</v>
      </c>
      <c r="C98" s="60"/>
      <c r="D98" s="60"/>
      <c r="E98" s="60"/>
      <c r="F98" s="60"/>
      <c r="G98" s="60"/>
      <c r="H98" s="60"/>
      <c r="I98" s="60"/>
      <c r="J98" s="60"/>
      <c r="K98" s="61"/>
    </row>
    <row r="99" spans="1:11">
      <c r="A99" s="54">
        <v>4.0999999999999996</v>
      </c>
      <c r="B99" s="62" t="s">
        <v>49</v>
      </c>
      <c r="C99" s="63"/>
      <c r="D99" s="63"/>
      <c r="E99" s="63"/>
      <c r="F99" s="64"/>
      <c r="G99" s="25" t="s">
        <v>30</v>
      </c>
      <c r="H99" s="26"/>
      <c r="I99" s="26"/>
      <c r="J99" s="27">
        <f>K106</f>
        <v>73.2</v>
      </c>
      <c r="K99" s="28" t="s">
        <v>9</v>
      </c>
    </row>
    <row r="100" spans="1:11">
      <c r="A100" s="5"/>
      <c r="B100" s="36"/>
      <c r="C100" s="6"/>
      <c r="D100" s="6"/>
      <c r="E100" s="7"/>
      <c r="F100" s="8"/>
      <c r="G100" s="37"/>
      <c r="H100" s="37"/>
      <c r="I100" s="37"/>
      <c r="J100" s="9"/>
      <c r="K100" s="38"/>
    </row>
    <row r="101" spans="1:11">
      <c r="A101" s="10"/>
      <c r="B101" s="11" t="s">
        <v>38</v>
      </c>
      <c r="C101" s="13"/>
      <c r="D101" s="14"/>
      <c r="E101" s="13" t="s">
        <v>24</v>
      </c>
      <c r="F101" s="14"/>
      <c r="G101" s="13" t="s">
        <v>12</v>
      </c>
      <c r="H101" s="14"/>
      <c r="I101" s="15" t="s">
        <v>19</v>
      </c>
      <c r="J101" s="16"/>
      <c r="K101" s="17" t="s">
        <v>14</v>
      </c>
    </row>
    <row r="102" spans="1:11">
      <c r="A102" s="10"/>
      <c r="B102" s="18" t="s">
        <v>27</v>
      </c>
      <c r="C102" s="13"/>
      <c r="D102" s="14"/>
      <c r="E102" s="14">
        <v>23</v>
      </c>
      <c r="F102" s="14" t="s">
        <v>16</v>
      </c>
      <c r="G102" s="14">
        <f>2.1*2+0.9</f>
        <v>5.1000000000000005</v>
      </c>
      <c r="H102" s="14" t="s">
        <v>16</v>
      </c>
      <c r="I102" s="14">
        <v>0.3</v>
      </c>
      <c r="J102" s="19" t="s">
        <v>17</v>
      </c>
      <c r="K102" s="20">
        <f>G102*I102*E102</f>
        <v>35.19</v>
      </c>
    </row>
    <row r="103" spans="1:11">
      <c r="A103" s="40"/>
      <c r="B103" s="18" t="s">
        <v>28</v>
      </c>
      <c r="C103" s="13"/>
      <c r="D103" s="14"/>
      <c r="E103" s="14">
        <v>13</v>
      </c>
      <c r="F103" s="14" t="s">
        <v>16</v>
      </c>
      <c r="G103" s="14">
        <f>2.1*2+0.9</f>
        <v>5.1000000000000005</v>
      </c>
      <c r="H103" s="14" t="s">
        <v>16</v>
      </c>
      <c r="I103" s="14">
        <v>0.3</v>
      </c>
      <c r="J103" s="19" t="s">
        <v>17</v>
      </c>
      <c r="K103" s="20">
        <f t="shared" ref="K103:K105" si="8">G103*I103*E103</f>
        <v>19.89</v>
      </c>
    </row>
    <row r="104" spans="1:11">
      <c r="A104" s="40"/>
      <c r="B104" s="18" t="s">
        <v>39</v>
      </c>
      <c r="C104" s="13"/>
      <c r="D104" s="14"/>
      <c r="E104" s="14">
        <v>4</v>
      </c>
      <c r="F104" s="14" t="s">
        <v>16</v>
      </c>
      <c r="G104" s="14">
        <f>2.1*2+0.7</f>
        <v>4.9000000000000004</v>
      </c>
      <c r="H104" s="14" t="s">
        <v>16</v>
      </c>
      <c r="I104" s="14">
        <v>0.3</v>
      </c>
      <c r="J104" s="19" t="s">
        <v>17</v>
      </c>
      <c r="K104" s="20">
        <f t="shared" si="8"/>
        <v>5.88</v>
      </c>
    </row>
    <row r="105" spans="1:11">
      <c r="A105" s="40"/>
      <c r="B105" s="18" t="s">
        <v>40</v>
      </c>
      <c r="C105" s="13"/>
      <c r="D105" s="14"/>
      <c r="E105" s="14">
        <v>8</v>
      </c>
      <c r="F105" s="14" t="s">
        <v>16</v>
      </c>
      <c r="G105" s="14">
        <f>2.1*2+0.9</f>
        <v>5.1000000000000005</v>
      </c>
      <c r="H105" s="14" t="s">
        <v>16</v>
      </c>
      <c r="I105" s="14">
        <v>0.3</v>
      </c>
      <c r="J105" s="19" t="s">
        <v>17</v>
      </c>
      <c r="K105" s="20">
        <f t="shared" si="8"/>
        <v>12.24</v>
      </c>
    </row>
    <row r="106" spans="1:11">
      <c r="A106" s="40"/>
      <c r="B106" s="18"/>
      <c r="C106" s="12"/>
      <c r="D106" s="12"/>
      <c r="E106" s="14"/>
      <c r="F106" s="14"/>
      <c r="G106" s="12"/>
      <c r="H106" s="14"/>
      <c r="I106" s="12"/>
      <c r="J106" s="19" t="s">
        <v>18</v>
      </c>
      <c r="K106" s="17">
        <f>SUM(K101:K105)</f>
        <v>73.2</v>
      </c>
    </row>
    <row r="107" spans="1:11">
      <c r="A107" s="40"/>
      <c r="B107" s="18"/>
      <c r="C107" s="43"/>
      <c r="D107" s="43"/>
      <c r="E107" s="14"/>
      <c r="F107" s="14"/>
      <c r="G107" s="14"/>
      <c r="H107" s="14"/>
      <c r="I107" s="14"/>
      <c r="J107" s="19"/>
      <c r="K107" s="20"/>
    </row>
    <row r="108" spans="1:11">
      <c r="A108" s="52">
        <v>4.2</v>
      </c>
      <c r="B108" s="57" t="s">
        <v>50</v>
      </c>
      <c r="C108" s="58"/>
      <c r="D108" s="58"/>
      <c r="E108" s="58"/>
      <c r="F108" s="59"/>
      <c r="G108" s="21" t="s">
        <v>30</v>
      </c>
      <c r="H108" s="22"/>
      <c r="I108" s="22"/>
      <c r="J108" s="23">
        <f>K115</f>
        <v>73.2</v>
      </c>
      <c r="K108" s="24" t="s">
        <v>9</v>
      </c>
    </row>
    <row r="109" spans="1:11">
      <c r="A109" s="5"/>
      <c r="B109" s="36"/>
      <c r="C109" s="6"/>
      <c r="D109" s="6"/>
      <c r="E109" s="7"/>
      <c r="F109" s="8"/>
      <c r="G109" s="37"/>
      <c r="H109" s="37"/>
      <c r="I109" s="37"/>
      <c r="J109" s="9"/>
      <c r="K109" s="38"/>
    </row>
    <row r="110" spans="1:11">
      <c r="A110" s="10"/>
      <c r="B110" s="11" t="s">
        <v>38</v>
      </c>
      <c r="C110" s="13"/>
      <c r="D110" s="14"/>
      <c r="E110" s="13" t="s">
        <v>24</v>
      </c>
      <c r="F110" s="14"/>
      <c r="G110" s="13" t="s">
        <v>12</v>
      </c>
      <c r="H110" s="14"/>
      <c r="I110" s="15" t="s">
        <v>19</v>
      </c>
      <c r="J110" s="16"/>
      <c r="K110" s="17" t="s">
        <v>14</v>
      </c>
    </row>
    <row r="111" spans="1:11">
      <c r="A111" s="10"/>
      <c r="B111" s="18" t="s">
        <v>27</v>
      </c>
      <c r="C111" s="13"/>
      <c r="D111" s="14"/>
      <c r="E111" s="14">
        <v>23</v>
      </c>
      <c r="F111" s="14" t="s">
        <v>16</v>
      </c>
      <c r="G111" s="14">
        <f>2.1*2+0.9</f>
        <v>5.1000000000000005</v>
      </c>
      <c r="H111" s="14" t="s">
        <v>16</v>
      </c>
      <c r="I111" s="14">
        <v>0.3</v>
      </c>
      <c r="J111" s="19" t="s">
        <v>17</v>
      </c>
      <c r="K111" s="20">
        <f>G111*I111*E111</f>
        <v>35.19</v>
      </c>
    </row>
    <row r="112" spans="1:11">
      <c r="A112" s="40"/>
      <c r="B112" s="18" t="s">
        <v>28</v>
      </c>
      <c r="C112" s="13"/>
      <c r="D112" s="14"/>
      <c r="E112" s="14">
        <v>13</v>
      </c>
      <c r="F112" s="14" t="s">
        <v>16</v>
      </c>
      <c r="G112" s="14">
        <f>2.1*2+0.9</f>
        <v>5.1000000000000005</v>
      </c>
      <c r="H112" s="14" t="s">
        <v>16</v>
      </c>
      <c r="I112" s="14">
        <v>0.3</v>
      </c>
      <c r="J112" s="19" t="s">
        <v>17</v>
      </c>
      <c r="K112" s="20">
        <f t="shared" ref="K112:K114" si="9">G112*I112*E112</f>
        <v>19.89</v>
      </c>
    </row>
    <row r="113" spans="1:11">
      <c r="A113" s="40"/>
      <c r="B113" s="18" t="s">
        <v>39</v>
      </c>
      <c r="C113" s="13"/>
      <c r="D113" s="14"/>
      <c r="E113" s="14">
        <v>4</v>
      </c>
      <c r="F113" s="14" t="s">
        <v>16</v>
      </c>
      <c r="G113" s="14">
        <f>2.1*2+0.7</f>
        <v>4.9000000000000004</v>
      </c>
      <c r="H113" s="14" t="s">
        <v>16</v>
      </c>
      <c r="I113" s="14">
        <v>0.3</v>
      </c>
      <c r="J113" s="19" t="s">
        <v>17</v>
      </c>
      <c r="K113" s="20">
        <f t="shared" si="9"/>
        <v>5.88</v>
      </c>
    </row>
    <row r="114" spans="1:11">
      <c r="A114" s="40"/>
      <c r="B114" s="18" t="s">
        <v>40</v>
      </c>
      <c r="C114" s="13"/>
      <c r="D114" s="14"/>
      <c r="E114" s="14">
        <v>8</v>
      </c>
      <c r="F114" s="14" t="s">
        <v>16</v>
      </c>
      <c r="G114" s="14">
        <f>2.1*2+0.9</f>
        <v>5.1000000000000005</v>
      </c>
      <c r="H114" s="14" t="s">
        <v>16</v>
      </c>
      <c r="I114" s="14">
        <v>0.3</v>
      </c>
      <c r="J114" s="19" t="s">
        <v>17</v>
      </c>
      <c r="K114" s="20">
        <f t="shared" si="9"/>
        <v>12.24</v>
      </c>
    </row>
    <row r="115" spans="1:11">
      <c r="A115" s="40"/>
      <c r="B115" s="18"/>
      <c r="C115" s="12"/>
      <c r="D115" s="12"/>
      <c r="E115" s="14"/>
      <c r="F115" s="14"/>
      <c r="G115" s="12"/>
      <c r="H115" s="14"/>
      <c r="I115" s="12"/>
      <c r="J115" s="19" t="s">
        <v>18</v>
      </c>
      <c r="K115" s="17">
        <f>SUM(K110:K114)</f>
        <v>73.2</v>
      </c>
    </row>
    <row r="116" spans="1:11">
      <c r="A116" s="40"/>
      <c r="B116" s="18"/>
      <c r="C116" s="12"/>
      <c r="D116" s="12"/>
      <c r="E116" s="14"/>
      <c r="F116" s="14"/>
      <c r="G116" s="12"/>
      <c r="H116" s="14"/>
      <c r="I116" s="12"/>
      <c r="J116" s="19"/>
      <c r="K116" s="17"/>
    </row>
    <row r="117" spans="1:11">
      <c r="A117" s="52">
        <v>4.3</v>
      </c>
      <c r="B117" s="57" t="s">
        <v>51</v>
      </c>
      <c r="C117" s="58"/>
      <c r="D117" s="58"/>
      <c r="E117" s="58"/>
      <c r="F117" s="59"/>
      <c r="G117" s="21" t="s">
        <v>30</v>
      </c>
      <c r="H117" s="22"/>
      <c r="I117" s="22"/>
      <c r="J117" s="23">
        <f>K124</f>
        <v>73.2</v>
      </c>
      <c r="K117" s="24" t="s">
        <v>9</v>
      </c>
    </row>
    <row r="118" spans="1:11">
      <c r="A118" s="5"/>
      <c r="B118" s="36"/>
      <c r="C118" s="6"/>
      <c r="D118" s="6"/>
      <c r="E118" s="7"/>
      <c r="F118" s="8"/>
      <c r="G118" s="37"/>
      <c r="H118" s="37"/>
      <c r="I118" s="37"/>
      <c r="J118" s="9"/>
      <c r="K118" s="38"/>
    </row>
    <row r="119" spans="1:11">
      <c r="A119" s="10"/>
      <c r="B119" s="11" t="s">
        <v>38</v>
      </c>
      <c r="C119" s="13"/>
      <c r="D119" s="14"/>
      <c r="E119" s="13" t="s">
        <v>24</v>
      </c>
      <c r="F119" s="14"/>
      <c r="G119" s="13" t="s">
        <v>12</v>
      </c>
      <c r="H119" s="14"/>
      <c r="I119" s="15" t="s">
        <v>19</v>
      </c>
      <c r="J119" s="16"/>
      <c r="K119" s="17" t="s">
        <v>14</v>
      </c>
    </row>
    <row r="120" spans="1:11">
      <c r="A120" s="10"/>
      <c r="B120" s="18" t="s">
        <v>27</v>
      </c>
      <c r="C120" s="13"/>
      <c r="D120" s="14"/>
      <c r="E120" s="14">
        <v>23</v>
      </c>
      <c r="F120" s="14" t="s">
        <v>16</v>
      </c>
      <c r="G120" s="14">
        <f>2.1*2+0.9</f>
        <v>5.1000000000000005</v>
      </c>
      <c r="H120" s="14" t="s">
        <v>16</v>
      </c>
      <c r="I120" s="14">
        <v>0.3</v>
      </c>
      <c r="J120" s="19" t="s">
        <v>17</v>
      </c>
      <c r="K120" s="20">
        <f>G120*I120*E120</f>
        <v>35.19</v>
      </c>
    </row>
    <row r="121" spans="1:11">
      <c r="A121" s="40"/>
      <c r="B121" s="18" t="s">
        <v>28</v>
      </c>
      <c r="C121" s="13"/>
      <c r="D121" s="14"/>
      <c r="E121" s="14">
        <v>13</v>
      </c>
      <c r="F121" s="14" t="s">
        <v>16</v>
      </c>
      <c r="G121" s="14">
        <f>2.1*2+0.9</f>
        <v>5.1000000000000005</v>
      </c>
      <c r="H121" s="14" t="s">
        <v>16</v>
      </c>
      <c r="I121" s="14">
        <v>0.3</v>
      </c>
      <c r="J121" s="19" t="s">
        <v>17</v>
      </c>
      <c r="K121" s="20">
        <f t="shared" ref="K121:K123" si="10">G121*I121*E121</f>
        <v>19.89</v>
      </c>
    </row>
    <row r="122" spans="1:11">
      <c r="A122" s="40"/>
      <c r="B122" s="18" t="s">
        <v>39</v>
      </c>
      <c r="C122" s="13"/>
      <c r="D122" s="14"/>
      <c r="E122" s="14">
        <v>4</v>
      </c>
      <c r="F122" s="14" t="s">
        <v>16</v>
      </c>
      <c r="G122" s="14">
        <f>2.1*2+0.7</f>
        <v>4.9000000000000004</v>
      </c>
      <c r="H122" s="14" t="s">
        <v>16</v>
      </c>
      <c r="I122" s="14">
        <v>0.3</v>
      </c>
      <c r="J122" s="19" t="s">
        <v>17</v>
      </c>
      <c r="K122" s="20">
        <f t="shared" si="10"/>
        <v>5.88</v>
      </c>
    </row>
    <row r="123" spans="1:11">
      <c r="A123" s="40"/>
      <c r="B123" s="18" t="s">
        <v>40</v>
      </c>
      <c r="C123" s="13"/>
      <c r="D123" s="14"/>
      <c r="E123" s="14">
        <v>8</v>
      </c>
      <c r="F123" s="14" t="s">
        <v>16</v>
      </c>
      <c r="G123" s="14">
        <f>2.1*2+0.9</f>
        <v>5.1000000000000005</v>
      </c>
      <c r="H123" s="14" t="s">
        <v>16</v>
      </c>
      <c r="I123" s="14">
        <v>0.3</v>
      </c>
      <c r="J123" s="19" t="s">
        <v>17</v>
      </c>
      <c r="K123" s="20">
        <f t="shared" si="10"/>
        <v>12.24</v>
      </c>
    </row>
    <row r="124" spans="1:11">
      <c r="A124" s="40"/>
      <c r="B124" s="18"/>
      <c r="C124" s="12"/>
      <c r="D124" s="12"/>
      <c r="E124" s="14"/>
      <c r="F124" s="14"/>
      <c r="G124" s="12"/>
      <c r="H124" s="14"/>
      <c r="I124" s="12"/>
      <c r="J124" s="19" t="s">
        <v>18</v>
      </c>
      <c r="K124" s="17">
        <f>SUM(K119:K123)</f>
        <v>73.2</v>
      </c>
    </row>
    <row r="125" spans="1:11" ht="15.75" thickBot="1">
      <c r="A125" s="40"/>
      <c r="B125" s="18"/>
      <c r="C125" s="12"/>
      <c r="D125" s="12"/>
      <c r="E125" s="14"/>
      <c r="F125" s="14"/>
      <c r="G125" s="12"/>
      <c r="H125" s="14"/>
      <c r="I125" s="12"/>
      <c r="J125" s="19"/>
      <c r="K125" s="17"/>
    </row>
    <row r="126" spans="1:11" ht="15.75" thickBot="1">
      <c r="A126" s="53">
        <v>5</v>
      </c>
      <c r="B126" s="60" t="s">
        <v>4</v>
      </c>
      <c r="C126" s="60"/>
      <c r="D126" s="60"/>
      <c r="E126" s="60"/>
      <c r="F126" s="60"/>
      <c r="G126" s="60"/>
      <c r="H126" s="60"/>
      <c r="I126" s="60"/>
      <c r="J126" s="60"/>
      <c r="K126" s="61"/>
    </row>
    <row r="127" spans="1:11">
      <c r="A127" s="54">
        <v>5.0999999999999996</v>
      </c>
      <c r="B127" s="62" t="s">
        <v>52</v>
      </c>
      <c r="C127" s="63"/>
      <c r="D127" s="63"/>
      <c r="E127" s="63"/>
      <c r="F127" s="64"/>
      <c r="G127" s="25" t="s">
        <v>30</v>
      </c>
      <c r="H127" s="26"/>
      <c r="I127" s="26"/>
      <c r="J127" s="27">
        <f>K141</f>
        <v>197.459</v>
      </c>
      <c r="K127" s="28" t="s">
        <v>9</v>
      </c>
    </row>
    <row r="128" spans="1:11">
      <c r="A128" s="5"/>
      <c r="B128" s="36"/>
      <c r="C128" s="6"/>
      <c r="D128" s="6"/>
      <c r="E128" s="7"/>
      <c r="F128" s="8"/>
      <c r="G128" s="37"/>
      <c r="H128" s="37"/>
      <c r="I128" s="37"/>
      <c r="J128" s="9"/>
      <c r="K128" s="38"/>
    </row>
    <row r="129" spans="1:11">
      <c r="A129" s="10"/>
      <c r="B129" s="11" t="s">
        <v>53</v>
      </c>
      <c r="C129" s="13"/>
      <c r="D129" s="14"/>
      <c r="E129" s="13" t="s">
        <v>24</v>
      </c>
      <c r="F129" s="14"/>
      <c r="G129" s="13" t="s">
        <v>12</v>
      </c>
      <c r="H129" s="14"/>
      <c r="I129" s="15" t="s">
        <v>13</v>
      </c>
      <c r="J129" s="16"/>
      <c r="K129" s="17" t="s">
        <v>14</v>
      </c>
    </row>
    <row r="130" spans="1:11">
      <c r="A130" s="10"/>
      <c r="B130" s="18" t="s">
        <v>56</v>
      </c>
      <c r="C130" s="13"/>
      <c r="D130" s="14"/>
      <c r="E130" s="14">
        <v>1</v>
      </c>
      <c r="F130" s="14" t="s">
        <v>16</v>
      </c>
      <c r="G130" s="14">
        <v>12.71</v>
      </c>
      <c r="H130" s="14" t="s">
        <v>16</v>
      </c>
      <c r="I130" s="14">
        <v>2.5</v>
      </c>
      <c r="J130" s="19" t="s">
        <v>17</v>
      </c>
      <c r="K130" s="20">
        <f t="shared" ref="K130:K132" si="11">G130*I130*E130</f>
        <v>31.775000000000002</v>
      </c>
    </row>
    <row r="131" spans="1:11">
      <c r="A131" s="10"/>
      <c r="B131" s="18" t="s">
        <v>57</v>
      </c>
      <c r="C131" s="13"/>
      <c r="D131" s="14"/>
      <c r="E131" s="14">
        <v>1</v>
      </c>
      <c r="F131" s="14" t="s">
        <v>16</v>
      </c>
      <c r="G131" s="14">
        <v>0.78</v>
      </c>
      <c r="H131" s="14" t="s">
        <v>16</v>
      </c>
      <c r="I131" s="14">
        <v>2.5</v>
      </c>
      <c r="J131" s="19" t="s">
        <v>17</v>
      </c>
      <c r="K131" s="20">
        <f t="shared" si="11"/>
        <v>1.9500000000000002</v>
      </c>
    </row>
    <row r="132" spans="1:11">
      <c r="A132" s="10"/>
      <c r="B132" s="18" t="s">
        <v>58</v>
      </c>
      <c r="C132" s="13"/>
      <c r="D132" s="14"/>
      <c r="E132" s="14">
        <v>1</v>
      </c>
      <c r="F132" s="14" t="s">
        <v>16</v>
      </c>
      <c r="G132" s="14">
        <v>12.2</v>
      </c>
      <c r="H132" s="14" t="s">
        <v>16</v>
      </c>
      <c r="I132" s="14">
        <v>2.5</v>
      </c>
      <c r="J132" s="19" t="s">
        <v>17</v>
      </c>
      <c r="K132" s="20">
        <f t="shared" si="11"/>
        <v>30.5</v>
      </c>
    </row>
    <row r="133" spans="1:11">
      <c r="A133" s="10"/>
      <c r="B133" s="18" t="s">
        <v>55</v>
      </c>
      <c r="C133" s="13"/>
      <c r="D133" s="14"/>
      <c r="E133" s="14">
        <v>1</v>
      </c>
      <c r="F133" s="14" t="s">
        <v>16</v>
      </c>
      <c r="G133" s="14">
        <v>4.3499999999999996</v>
      </c>
      <c r="H133" s="14" t="s">
        <v>16</v>
      </c>
      <c r="I133" s="14">
        <v>2.5</v>
      </c>
      <c r="J133" s="19" t="s">
        <v>17</v>
      </c>
      <c r="K133" s="20">
        <f>G133*I133*E133</f>
        <v>10.875</v>
      </c>
    </row>
    <row r="134" spans="1:11">
      <c r="A134" s="40"/>
      <c r="B134" s="18" t="s">
        <v>54</v>
      </c>
      <c r="C134" s="13"/>
      <c r="D134" s="14"/>
      <c r="E134" s="14">
        <v>1</v>
      </c>
      <c r="F134" s="14" t="s">
        <v>16</v>
      </c>
      <c r="G134" s="14">
        <f>(4.35+0.78)/2</f>
        <v>2.5649999999999999</v>
      </c>
      <c r="H134" s="14" t="s">
        <v>16</v>
      </c>
      <c r="I134" s="14">
        <v>12.2</v>
      </c>
      <c r="J134" s="19" t="s">
        <v>17</v>
      </c>
      <c r="K134" s="20">
        <f t="shared" ref="K134:K136" si="12">G134*I134*E134</f>
        <v>31.292999999999999</v>
      </c>
    </row>
    <row r="135" spans="1:11">
      <c r="A135" s="40"/>
      <c r="B135" s="11" t="s">
        <v>53</v>
      </c>
      <c r="C135" s="13"/>
      <c r="D135" s="14"/>
      <c r="E135" s="13" t="s">
        <v>24</v>
      </c>
      <c r="F135" s="14"/>
      <c r="G135" s="13" t="s">
        <v>12</v>
      </c>
      <c r="H135" s="14"/>
      <c r="I135" s="15" t="s">
        <v>13</v>
      </c>
      <c r="J135" s="16"/>
      <c r="K135" s="17" t="s">
        <v>14</v>
      </c>
    </row>
    <row r="136" spans="1:11">
      <c r="A136" s="40"/>
      <c r="B136" s="18" t="s">
        <v>56</v>
      </c>
      <c r="C136" s="13"/>
      <c r="D136" s="14"/>
      <c r="E136" s="14">
        <v>1</v>
      </c>
      <c r="F136" s="14" t="s">
        <v>16</v>
      </c>
      <c r="G136" s="14">
        <v>6.46</v>
      </c>
      <c r="H136" s="14" t="s">
        <v>16</v>
      </c>
      <c r="I136" s="14">
        <v>2.5</v>
      </c>
      <c r="J136" s="19" t="s">
        <v>17</v>
      </c>
      <c r="K136" s="20">
        <f t="shared" si="12"/>
        <v>16.149999999999999</v>
      </c>
    </row>
    <row r="137" spans="1:11">
      <c r="A137" s="40"/>
      <c r="B137" s="18" t="s">
        <v>57</v>
      </c>
      <c r="C137" s="13"/>
      <c r="D137" s="14"/>
      <c r="E137" s="14">
        <v>1</v>
      </c>
      <c r="F137" s="14" t="s">
        <v>16</v>
      </c>
      <c r="G137" s="14">
        <v>4.4000000000000004</v>
      </c>
      <c r="H137" s="14" t="s">
        <v>16</v>
      </c>
      <c r="I137" s="14">
        <v>2.5</v>
      </c>
      <c r="J137" s="19" t="s">
        <v>17</v>
      </c>
      <c r="K137" s="20">
        <f t="shared" ref="K137:K139" si="13">G137*I137*E137</f>
        <v>11</v>
      </c>
    </row>
    <row r="138" spans="1:11">
      <c r="A138" s="40"/>
      <c r="B138" s="18" t="s">
        <v>58</v>
      </c>
      <c r="C138" s="13"/>
      <c r="D138" s="14"/>
      <c r="E138" s="14">
        <v>1</v>
      </c>
      <c r="F138" s="14" t="s">
        <v>16</v>
      </c>
      <c r="G138" s="14">
        <v>6.2</v>
      </c>
      <c r="H138" s="14" t="s">
        <v>16</v>
      </c>
      <c r="I138" s="14">
        <v>2.5</v>
      </c>
      <c r="J138" s="19" t="s">
        <v>17</v>
      </c>
      <c r="K138" s="20">
        <f t="shared" si="13"/>
        <v>15.5</v>
      </c>
    </row>
    <row r="139" spans="1:11">
      <c r="A139" s="40"/>
      <c r="B139" s="18" t="s">
        <v>55</v>
      </c>
      <c r="C139" s="13"/>
      <c r="D139" s="14"/>
      <c r="E139" s="14">
        <v>1</v>
      </c>
      <c r="F139" s="14" t="s">
        <v>16</v>
      </c>
      <c r="G139" s="14">
        <v>6.21</v>
      </c>
      <c r="H139" s="14" t="s">
        <v>16</v>
      </c>
      <c r="I139" s="14">
        <v>2.5</v>
      </c>
      <c r="J139" s="19" t="s">
        <v>17</v>
      </c>
      <c r="K139" s="20">
        <f t="shared" si="13"/>
        <v>15.525</v>
      </c>
    </row>
    <row r="140" spans="1:11">
      <c r="A140" s="40"/>
      <c r="B140" s="18" t="s">
        <v>54</v>
      </c>
      <c r="C140" s="12"/>
      <c r="D140" s="12"/>
      <c r="E140" s="14">
        <v>1</v>
      </c>
      <c r="F140" s="14" t="s">
        <v>16</v>
      </c>
      <c r="G140" s="14">
        <f>(6.21+4.4)/2</f>
        <v>5.3049999999999997</v>
      </c>
      <c r="H140" s="14" t="s">
        <v>16</v>
      </c>
      <c r="I140" s="14">
        <v>6.2</v>
      </c>
      <c r="J140" s="19" t="s">
        <v>17</v>
      </c>
      <c r="K140" s="20">
        <f t="shared" ref="K140" si="14">G140*I140*E140</f>
        <v>32.890999999999998</v>
      </c>
    </row>
    <row r="141" spans="1:11">
      <c r="A141" s="40"/>
      <c r="B141" s="18"/>
      <c r="C141" s="43"/>
      <c r="D141" s="43"/>
      <c r="E141" s="14"/>
      <c r="F141" s="14"/>
      <c r="G141" s="14"/>
      <c r="H141" s="14"/>
      <c r="I141" s="14"/>
      <c r="J141" s="19" t="s">
        <v>18</v>
      </c>
      <c r="K141" s="17">
        <f>SUM(K129:K140)</f>
        <v>197.459</v>
      </c>
    </row>
    <row r="142" spans="1:11">
      <c r="A142" s="40"/>
      <c r="B142" s="18"/>
      <c r="C142" s="12"/>
      <c r="D142" s="12"/>
      <c r="E142" s="14"/>
      <c r="F142" s="14"/>
      <c r="G142" s="12"/>
      <c r="H142" s="14"/>
      <c r="I142" s="12"/>
      <c r="J142" s="19"/>
      <c r="K142" s="17"/>
    </row>
    <row r="143" spans="1:11">
      <c r="A143" s="52">
        <v>5.2</v>
      </c>
      <c r="B143" s="57" t="s">
        <v>67</v>
      </c>
      <c r="C143" s="58"/>
      <c r="D143" s="58"/>
      <c r="E143" s="58"/>
      <c r="F143" s="59"/>
      <c r="G143" s="21" t="s">
        <v>30</v>
      </c>
      <c r="H143" s="22"/>
      <c r="I143" s="22"/>
      <c r="J143" s="23">
        <f>K147</f>
        <v>42.392500000000005</v>
      </c>
      <c r="K143" s="24" t="s">
        <v>9</v>
      </c>
    </row>
    <row r="144" spans="1:11">
      <c r="A144" s="5"/>
      <c r="B144" s="36"/>
      <c r="C144" s="6"/>
      <c r="D144" s="6"/>
      <c r="E144" s="7"/>
      <c r="F144" s="8"/>
      <c r="G144" s="37"/>
      <c r="H144" s="37"/>
      <c r="I144" s="37"/>
      <c r="J144" s="9"/>
      <c r="K144" s="38"/>
    </row>
    <row r="145" spans="1:11">
      <c r="A145" s="10"/>
      <c r="B145" s="11" t="s">
        <v>68</v>
      </c>
      <c r="C145" s="13"/>
      <c r="D145" s="14"/>
      <c r="E145" s="13" t="s">
        <v>24</v>
      </c>
      <c r="F145" s="14"/>
      <c r="G145" s="13" t="s">
        <v>12</v>
      </c>
      <c r="H145" s="14"/>
      <c r="I145" s="15" t="s">
        <v>19</v>
      </c>
      <c r="J145" s="16"/>
      <c r="K145" s="17" t="s">
        <v>14</v>
      </c>
    </row>
    <row r="146" spans="1:11">
      <c r="A146" s="10"/>
      <c r="B146" s="18" t="s">
        <v>63</v>
      </c>
      <c r="C146" s="13"/>
      <c r="D146" s="14"/>
      <c r="E146" s="14">
        <v>1</v>
      </c>
      <c r="F146" s="14" t="s">
        <v>16</v>
      </c>
      <c r="G146" s="14">
        <v>27.35</v>
      </c>
      <c r="H146" s="14" t="s">
        <v>16</v>
      </c>
      <c r="I146" s="14">
        <v>1.55</v>
      </c>
      <c r="J146" s="19" t="s">
        <v>17</v>
      </c>
      <c r="K146" s="20">
        <f>G146*I146*E146</f>
        <v>42.392500000000005</v>
      </c>
    </row>
    <row r="147" spans="1:11">
      <c r="A147" s="40"/>
      <c r="B147" s="18"/>
      <c r="C147" s="12"/>
      <c r="D147" s="12"/>
      <c r="E147" s="14"/>
      <c r="F147" s="14"/>
      <c r="G147" s="12"/>
      <c r="H147" s="14"/>
      <c r="I147" s="12"/>
      <c r="J147" s="19" t="s">
        <v>18</v>
      </c>
      <c r="K147" s="17">
        <f>SUM(K145:K146)</f>
        <v>42.392500000000005</v>
      </c>
    </row>
    <row r="148" spans="1:11">
      <c r="A148" s="40"/>
      <c r="B148" s="18"/>
      <c r="C148" s="12"/>
      <c r="D148" s="12"/>
      <c r="E148" s="14"/>
      <c r="F148" s="14"/>
      <c r="G148" s="12"/>
      <c r="H148" s="14"/>
      <c r="I148" s="12"/>
      <c r="J148" s="19"/>
      <c r="K148" s="17"/>
    </row>
    <row r="149" spans="1:11">
      <c r="A149" s="52">
        <v>5.3</v>
      </c>
      <c r="B149" s="57" t="s">
        <v>69</v>
      </c>
      <c r="C149" s="58"/>
      <c r="D149" s="58"/>
      <c r="E149" s="58"/>
      <c r="F149" s="59"/>
      <c r="G149" s="21" t="s">
        <v>30</v>
      </c>
      <c r="H149" s="22"/>
      <c r="I149" s="22"/>
      <c r="J149" s="23">
        <f>K153</f>
        <v>30.085000000000004</v>
      </c>
      <c r="K149" s="24" t="s">
        <v>9</v>
      </c>
    </row>
    <row r="150" spans="1:11">
      <c r="A150" s="5"/>
      <c r="B150" s="36"/>
      <c r="C150" s="6"/>
      <c r="D150" s="6"/>
      <c r="E150" s="7"/>
      <c r="F150" s="8"/>
      <c r="G150" s="37"/>
      <c r="H150" s="37"/>
      <c r="I150" s="37"/>
      <c r="J150" s="9"/>
      <c r="K150" s="38"/>
    </row>
    <row r="151" spans="1:11">
      <c r="A151" s="10"/>
      <c r="B151" s="11" t="s">
        <v>68</v>
      </c>
      <c r="C151" s="13"/>
      <c r="D151" s="14"/>
      <c r="E151" s="13" t="s">
        <v>24</v>
      </c>
      <c r="F151" s="14"/>
      <c r="G151" s="13" t="s">
        <v>12</v>
      </c>
      <c r="H151" s="14"/>
      <c r="I151" s="15" t="s">
        <v>19</v>
      </c>
      <c r="J151" s="16"/>
      <c r="K151" s="17" t="s">
        <v>14</v>
      </c>
    </row>
    <row r="152" spans="1:11">
      <c r="A152" s="10"/>
      <c r="B152" s="18" t="s">
        <v>63</v>
      </c>
      <c r="C152" s="13"/>
      <c r="D152" s="14"/>
      <c r="E152" s="14">
        <v>1</v>
      </c>
      <c r="F152" s="14" t="s">
        <v>16</v>
      </c>
      <c r="G152" s="14">
        <v>27.35</v>
      </c>
      <c r="H152" s="14" t="s">
        <v>16</v>
      </c>
      <c r="I152" s="14">
        <v>1.1000000000000001</v>
      </c>
      <c r="J152" s="19" t="s">
        <v>17</v>
      </c>
      <c r="K152" s="20">
        <f>G152*I152*E152</f>
        <v>30.085000000000004</v>
      </c>
    </row>
    <row r="153" spans="1:11">
      <c r="A153" s="40"/>
      <c r="B153" s="18"/>
      <c r="C153" s="12"/>
      <c r="D153" s="12"/>
      <c r="E153" s="14"/>
      <c r="F153" s="14"/>
      <c r="G153" s="12"/>
      <c r="H153" s="14"/>
      <c r="I153" s="12"/>
      <c r="J153" s="19" t="s">
        <v>18</v>
      </c>
      <c r="K153" s="17">
        <f>SUM(K151:K152)</f>
        <v>30.085000000000004</v>
      </c>
    </row>
    <row r="154" spans="1:11" ht="15.75" thickBot="1">
      <c r="A154" s="40"/>
      <c r="B154" s="18"/>
      <c r="C154" s="12"/>
      <c r="D154" s="12"/>
      <c r="E154" s="14"/>
      <c r="F154" s="14"/>
      <c r="G154" s="12"/>
      <c r="H154" s="14"/>
      <c r="I154" s="12"/>
      <c r="J154" s="19"/>
      <c r="K154" s="17"/>
    </row>
    <row r="155" spans="1:11" ht="15.75" thickBot="1">
      <c r="A155" s="53">
        <v>6</v>
      </c>
      <c r="B155" s="60" t="s">
        <v>32</v>
      </c>
      <c r="C155" s="60"/>
      <c r="D155" s="60"/>
      <c r="E155" s="60"/>
      <c r="F155" s="60"/>
      <c r="G155" s="60"/>
      <c r="H155" s="60"/>
      <c r="I155" s="60"/>
      <c r="J155" s="60"/>
      <c r="K155" s="61"/>
    </row>
    <row r="156" spans="1:11">
      <c r="A156" s="52">
        <v>6.1</v>
      </c>
      <c r="B156" s="57" t="s">
        <v>70</v>
      </c>
      <c r="C156" s="58"/>
      <c r="D156" s="58"/>
      <c r="E156" s="58"/>
      <c r="F156" s="59"/>
      <c r="G156" s="21" t="s">
        <v>30</v>
      </c>
      <c r="H156" s="22"/>
      <c r="I156" s="22"/>
      <c r="J156" s="23">
        <f>K161</f>
        <v>3778.9700000000003</v>
      </c>
      <c r="K156" s="24" t="s">
        <v>9</v>
      </c>
    </row>
    <row r="157" spans="1:11">
      <c r="A157" s="10"/>
      <c r="B157" s="18"/>
      <c r="C157" s="12"/>
      <c r="D157" s="12"/>
      <c r="E157" s="14"/>
      <c r="F157" s="14"/>
      <c r="G157" s="12"/>
      <c r="H157" s="14"/>
      <c r="I157" s="12"/>
      <c r="J157" s="19"/>
      <c r="K157" s="17"/>
    </row>
    <row r="158" spans="1:11">
      <c r="A158" s="10"/>
      <c r="B158" s="11"/>
      <c r="C158" s="13"/>
      <c r="D158" s="14"/>
      <c r="F158" s="14"/>
      <c r="G158" s="13"/>
      <c r="H158" s="14"/>
      <c r="I158" s="15" t="s">
        <v>14</v>
      </c>
      <c r="J158" s="16"/>
      <c r="K158" s="17" t="s">
        <v>14</v>
      </c>
    </row>
    <row r="159" spans="1:11">
      <c r="A159" s="10"/>
      <c r="B159" s="18" t="s">
        <v>71</v>
      </c>
      <c r="C159" s="13"/>
      <c r="D159" s="14"/>
      <c r="F159" s="14"/>
      <c r="G159" s="14"/>
      <c r="H159" s="14"/>
      <c r="I159" s="14">
        <v>2294.46</v>
      </c>
      <c r="J159" s="19" t="s">
        <v>17</v>
      </c>
      <c r="K159" s="20">
        <f>I159</f>
        <v>2294.46</v>
      </c>
    </row>
    <row r="160" spans="1:11">
      <c r="A160" s="10"/>
      <c r="B160" s="18" t="s">
        <v>72</v>
      </c>
      <c r="C160" s="13"/>
      <c r="D160" s="14"/>
      <c r="F160" s="14"/>
      <c r="G160" s="14"/>
      <c r="H160" s="14"/>
      <c r="I160" s="14">
        <v>1484.51</v>
      </c>
      <c r="J160" s="19" t="s">
        <v>17</v>
      </c>
      <c r="K160" s="20">
        <f>I160</f>
        <v>1484.51</v>
      </c>
    </row>
    <row r="161" spans="1:11">
      <c r="A161" s="10"/>
      <c r="B161" s="18"/>
      <c r="C161" s="12"/>
      <c r="D161" s="12"/>
      <c r="E161" s="14"/>
      <c r="F161" s="14"/>
      <c r="G161" s="12"/>
      <c r="H161" s="14"/>
      <c r="I161" s="12"/>
      <c r="J161" s="19" t="s">
        <v>18</v>
      </c>
      <c r="K161" s="17">
        <f>SUM(K158:K160)</f>
        <v>3778.9700000000003</v>
      </c>
    </row>
    <row r="162" spans="1:11">
      <c r="A162" s="40"/>
      <c r="B162" s="18"/>
      <c r="C162" s="12"/>
      <c r="D162" s="12"/>
      <c r="E162" s="14"/>
      <c r="F162" s="14"/>
      <c r="G162" s="12"/>
      <c r="H162" s="14"/>
      <c r="I162" s="12"/>
      <c r="J162" s="19"/>
      <c r="K162" s="17"/>
    </row>
    <row r="163" spans="1:11">
      <c r="A163" s="40"/>
      <c r="B163" s="18"/>
      <c r="C163" s="12"/>
      <c r="D163" s="12"/>
      <c r="E163" s="14"/>
      <c r="F163" s="14"/>
      <c r="G163" s="12"/>
      <c r="H163" s="14"/>
      <c r="I163" s="12"/>
      <c r="J163" s="19"/>
      <c r="K163" s="17"/>
    </row>
    <row r="164" spans="1:11">
      <c r="A164" s="52">
        <v>6.2</v>
      </c>
      <c r="B164" s="57" t="s">
        <v>74</v>
      </c>
      <c r="C164" s="58"/>
      <c r="D164" s="58"/>
      <c r="E164" s="58"/>
      <c r="F164" s="59"/>
      <c r="G164" s="21" t="s">
        <v>30</v>
      </c>
      <c r="H164" s="22"/>
      <c r="I164" s="22"/>
      <c r="J164" s="23">
        <f>K168</f>
        <v>25</v>
      </c>
      <c r="K164" s="24" t="s">
        <v>2</v>
      </c>
    </row>
    <row r="165" spans="1:11">
      <c r="A165" s="10"/>
      <c r="B165" s="18"/>
      <c r="C165" s="12"/>
      <c r="D165" s="12"/>
      <c r="E165" s="14"/>
      <c r="F165" s="14"/>
      <c r="G165" s="12"/>
      <c r="H165" s="14"/>
      <c r="I165" s="12"/>
      <c r="J165" s="19"/>
      <c r="K165" s="17"/>
    </row>
    <row r="166" spans="1:11">
      <c r="A166" s="10"/>
      <c r="B166" s="11" t="s">
        <v>72</v>
      </c>
      <c r="C166" s="13"/>
      <c r="D166" s="14"/>
      <c r="F166" s="14"/>
      <c r="G166" s="13"/>
      <c r="H166" s="14"/>
      <c r="I166" s="15" t="s">
        <v>12</v>
      </c>
      <c r="J166" s="16"/>
      <c r="K166" s="17" t="s">
        <v>73</v>
      </c>
    </row>
    <row r="167" spans="1:11">
      <c r="A167" s="10"/>
      <c r="B167" s="18" t="s">
        <v>65</v>
      </c>
      <c r="C167" s="13"/>
      <c r="D167" s="14"/>
      <c r="F167" s="14"/>
      <c r="G167" s="14"/>
      <c r="H167" s="14"/>
      <c r="I167" s="14">
        <v>25</v>
      </c>
      <c r="J167" s="19" t="s">
        <v>17</v>
      </c>
      <c r="K167" s="20">
        <f>I167</f>
        <v>25</v>
      </c>
    </row>
    <row r="168" spans="1:11">
      <c r="A168" s="10"/>
      <c r="B168" s="18"/>
      <c r="C168" s="12"/>
      <c r="D168" s="12"/>
      <c r="E168" s="14"/>
      <c r="F168" s="14"/>
      <c r="G168" s="12"/>
      <c r="H168" s="14"/>
      <c r="I168" s="12"/>
      <c r="J168" s="19" t="s">
        <v>18</v>
      </c>
      <c r="K168" s="17">
        <f>SUM(K166:K167)</f>
        <v>25</v>
      </c>
    </row>
    <row r="169" spans="1:11">
      <c r="A169" s="10"/>
      <c r="B169" s="18"/>
      <c r="C169" s="12"/>
      <c r="D169" s="12"/>
      <c r="E169" s="14"/>
      <c r="F169" s="14"/>
      <c r="G169" s="12"/>
      <c r="H169" s="14"/>
      <c r="I169" s="12"/>
      <c r="J169" s="19"/>
      <c r="K169" s="17"/>
    </row>
    <row r="170" spans="1:11">
      <c r="A170" s="52">
        <v>6.3</v>
      </c>
      <c r="B170" s="57" t="s">
        <v>75</v>
      </c>
      <c r="C170" s="58"/>
      <c r="D170" s="58"/>
      <c r="E170" s="58"/>
      <c r="F170" s="59"/>
      <c r="G170" s="21" t="s">
        <v>30</v>
      </c>
      <c r="H170" s="22"/>
      <c r="I170" s="22"/>
      <c r="J170" s="23">
        <f>K174</f>
        <v>113.58</v>
      </c>
      <c r="K170" s="24" t="s">
        <v>9</v>
      </c>
    </row>
    <row r="171" spans="1:11">
      <c r="A171" s="10"/>
      <c r="B171" s="18"/>
      <c r="C171" s="12"/>
      <c r="D171" s="12"/>
      <c r="E171" s="14"/>
      <c r="F171" s="14"/>
      <c r="G171" s="12"/>
      <c r="H171" s="14"/>
      <c r="I171" s="12"/>
      <c r="J171" s="19"/>
      <c r="K171" s="17"/>
    </row>
    <row r="172" spans="1:11">
      <c r="A172" s="10"/>
      <c r="B172" s="11" t="s">
        <v>72</v>
      </c>
      <c r="C172" s="13"/>
      <c r="D172" s="14"/>
      <c r="F172" s="14"/>
      <c r="G172" s="13"/>
      <c r="H172" s="14"/>
      <c r="I172" s="15" t="s">
        <v>29</v>
      </c>
      <c r="J172" s="16"/>
      <c r="K172" s="17" t="s">
        <v>14</v>
      </c>
    </row>
    <row r="173" spans="1:11">
      <c r="A173" s="10"/>
      <c r="B173" s="18" t="s">
        <v>65</v>
      </c>
      <c r="C173" s="13"/>
      <c r="D173" s="14"/>
      <c r="F173" s="14"/>
      <c r="G173" s="14"/>
      <c r="H173" s="14"/>
      <c r="I173" s="14">
        <v>113.58</v>
      </c>
      <c r="J173" s="19" t="s">
        <v>17</v>
      </c>
      <c r="K173" s="20">
        <f>I173</f>
        <v>113.58</v>
      </c>
    </row>
    <row r="174" spans="1:11">
      <c r="A174" s="10"/>
      <c r="B174" s="18"/>
      <c r="C174" s="12"/>
      <c r="D174" s="12"/>
      <c r="E174" s="14"/>
      <c r="F174" s="14"/>
      <c r="G174" s="12"/>
      <c r="H174" s="14"/>
      <c r="I174" s="12"/>
      <c r="J174" s="19" t="s">
        <v>18</v>
      </c>
      <c r="K174" s="17">
        <f>SUM(K172:K173)</f>
        <v>113.58</v>
      </c>
    </row>
    <row r="175" spans="1:11" ht="15.75" thickBot="1">
      <c r="A175" s="40"/>
      <c r="B175" s="18"/>
      <c r="C175" s="12"/>
      <c r="D175" s="12"/>
      <c r="E175" s="14"/>
      <c r="F175" s="14"/>
      <c r="G175" s="12"/>
      <c r="H175" s="14"/>
      <c r="I175" s="12"/>
      <c r="J175" s="19"/>
      <c r="K175" s="17"/>
    </row>
    <row r="176" spans="1:11" ht="15.75" thickBot="1">
      <c r="A176" s="53">
        <v>7</v>
      </c>
      <c r="B176" s="60" t="s">
        <v>76</v>
      </c>
      <c r="C176" s="60"/>
      <c r="D176" s="60"/>
      <c r="E176" s="60"/>
      <c r="F176" s="60"/>
      <c r="G176" s="60"/>
      <c r="H176" s="60"/>
      <c r="I176" s="60"/>
      <c r="J176" s="60"/>
      <c r="K176" s="61"/>
    </row>
    <row r="177" spans="1:11">
      <c r="A177" s="52">
        <v>7.1</v>
      </c>
      <c r="B177" s="57" t="s">
        <v>77</v>
      </c>
      <c r="C177" s="58"/>
      <c r="D177" s="58"/>
      <c r="E177" s="58"/>
      <c r="F177" s="59"/>
      <c r="G177" s="21" t="s">
        <v>30</v>
      </c>
      <c r="H177" s="22"/>
      <c r="I177" s="22"/>
      <c r="J177" s="23">
        <f>K182</f>
        <v>23.2</v>
      </c>
      <c r="K177" s="24" t="s">
        <v>10</v>
      </c>
    </row>
    <row r="178" spans="1:11">
      <c r="A178" s="5"/>
      <c r="B178" s="36"/>
      <c r="C178" s="6"/>
      <c r="D178" s="6"/>
      <c r="E178" s="7"/>
      <c r="F178" s="8"/>
      <c r="G178" s="37"/>
      <c r="H178" s="37"/>
      <c r="I178" s="37"/>
      <c r="J178" s="9"/>
      <c r="K178" s="38"/>
    </row>
    <row r="179" spans="1:11">
      <c r="A179" s="10"/>
      <c r="B179" s="11" t="s">
        <v>78</v>
      </c>
      <c r="C179" s="13"/>
      <c r="D179" s="14"/>
      <c r="E179" s="13" t="s">
        <v>12</v>
      </c>
      <c r="F179" s="14"/>
      <c r="G179" s="15" t="s">
        <v>19</v>
      </c>
      <c r="H179" s="14"/>
      <c r="I179" s="15" t="s">
        <v>13</v>
      </c>
      <c r="J179" s="16"/>
      <c r="K179" s="17" t="s">
        <v>22</v>
      </c>
    </row>
    <row r="180" spans="1:11">
      <c r="A180" s="10"/>
      <c r="B180" s="18" t="s">
        <v>79</v>
      </c>
      <c r="C180" s="13"/>
      <c r="D180" s="14"/>
      <c r="E180" s="14">
        <v>20</v>
      </c>
      <c r="F180" s="14" t="s">
        <v>16</v>
      </c>
      <c r="G180" s="14">
        <v>0.4</v>
      </c>
      <c r="H180" s="14" t="s">
        <v>16</v>
      </c>
      <c r="I180" s="14">
        <v>0.4</v>
      </c>
      <c r="J180" s="19" t="s">
        <v>17</v>
      </c>
      <c r="K180" s="20">
        <f>G180*I180*E180</f>
        <v>3.2000000000000006</v>
      </c>
    </row>
    <row r="181" spans="1:11">
      <c r="A181" s="10"/>
      <c r="B181" s="18" t="s">
        <v>80</v>
      </c>
      <c r="C181" s="13"/>
      <c r="D181" s="14"/>
      <c r="E181" s="14">
        <v>20</v>
      </c>
      <c r="F181" s="14" t="s">
        <v>16</v>
      </c>
      <c r="G181" s="14">
        <v>10</v>
      </c>
      <c r="H181" s="14" t="s">
        <v>16</v>
      </c>
      <c r="I181" s="14">
        <v>0.1</v>
      </c>
      <c r="J181" s="19" t="s">
        <v>17</v>
      </c>
      <c r="K181" s="20">
        <f>G181*I181*E181</f>
        <v>20</v>
      </c>
    </row>
    <row r="182" spans="1:11">
      <c r="A182" s="40"/>
      <c r="B182" s="18"/>
      <c r="C182" s="12"/>
      <c r="D182" s="12"/>
      <c r="E182" s="14"/>
      <c r="F182" s="14"/>
      <c r="G182" s="12"/>
      <c r="H182" s="14"/>
      <c r="I182" s="12"/>
      <c r="J182" s="19" t="s">
        <v>18</v>
      </c>
      <c r="K182" s="17">
        <f>SUM(K179:K181)</f>
        <v>23.2</v>
      </c>
    </row>
    <row r="183" spans="1:11">
      <c r="A183" s="40"/>
      <c r="B183" s="18"/>
      <c r="C183" s="12"/>
      <c r="D183" s="12"/>
      <c r="E183" s="14"/>
      <c r="F183" s="14"/>
      <c r="G183" s="12"/>
      <c r="H183" s="14"/>
      <c r="I183" s="12"/>
      <c r="J183" s="19"/>
      <c r="K183" s="17"/>
    </row>
    <row r="184" spans="1:11">
      <c r="A184" s="52">
        <v>7.2</v>
      </c>
      <c r="B184" s="57" t="s">
        <v>81</v>
      </c>
      <c r="C184" s="58"/>
      <c r="D184" s="58"/>
      <c r="E184" s="58"/>
      <c r="F184" s="59"/>
      <c r="G184" s="21" t="s">
        <v>30</v>
      </c>
      <c r="H184" s="22"/>
      <c r="I184" s="22"/>
      <c r="J184" s="23">
        <f>K189</f>
        <v>23.2</v>
      </c>
      <c r="K184" s="24" t="s">
        <v>10</v>
      </c>
    </row>
    <row r="185" spans="1:11">
      <c r="A185" s="5"/>
      <c r="B185" s="36"/>
      <c r="C185" s="6"/>
      <c r="D185" s="6"/>
      <c r="E185" s="7"/>
      <c r="F185" s="8"/>
      <c r="G185" s="37"/>
      <c r="H185" s="37"/>
      <c r="I185" s="37"/>
      <c r="J185" s="9"/>
      <c r="K185" s="38"/>
    </row>
    <row r="186" spans="1:11">
      <c r="A186" s="10"/>
      <c r="B186" s="11" t="s">
        <v>78</v>
      </c>
      <c r="C186" s="13"/>
      <c r="D186" s="14"/>
      <c r="E186" s="13" t="s">
        <v>12</v>
      </c>
      <c r="F186" s="14"/>
      <c r="G186" s="15" t="s">
        <v>19</v>
      </c>
      <c r="H186" s="14"/>
      <c r="I186" s="15" t="s">
        <v>13</v>
      </c>
      <c r="J186" s="16"/>
      <c r="K186" s="17" t="s">
        <v>22</v>
      </c>
    </row>
    <row r="187" spans="1:11">
      <c r="A187" s="10"/>
      <c r="B187" s="18" t="s">
        <v>79</v>
      </c>
      <c r="C187" s="13"/>
      <c r="D187" s="14"/>
      <c r="E187" s="14">
        <v>20</v>
      </c>
      <c r="F187" s="14" t="s">
        <v>16</v>
      </c>
      <c r="G187" s="14">
        <v>0.4</v>
      </c>
      <c r="H187" s="14" t="s">
        <v>16</v>
      </c>
      <c r="I187" s="14">
        <v>0.4</v>
      </c>
      <c r="J187" s="19" t="s">
        <v>17</v>
      </c>
      <c r="K187" s="20">
        <f>G187*I187*E187</f>
        <v>3.2000000000000006</v>
      </c>
    </row>
    <row r="188" spans="1:11">
      <c r="A188" s="10"/>
      <c r="B188" s="18" t="s">
        <v>80</v>
      </c>
      <c r="C188" s="13"/>
      <c r="D188" s="14"/>
      <c r="E188" s="14">
        <v>20</v>
      </c>
      <c r="F188" s="14" t="s">
        <v>16</v>
      </c>
      <c r="G188" s="14">
        <v>10</v>
      </c>
      <c r="H188" s="14" t="s">
        <v>16</v>
      </c>
      <c r="I188" s="14">
        <v>0.1</v>
      </c>
      <c r="J188" s="19" t="s">
        <v>17</v>
      </c>
      <c r="K188" s="20">
        <f>G188*I188*E188</f>
        <v>20</v>
      </c>
    </row>
    <row r="189" spans="1:11">
      <c r="A189" s="40"/>
      <c r="B189" s="18"/>
      <c r="C189" s="12"/>
      <c r="D189" s="12"/>
      <c r="E189" s="14"/>
      <c r="F189" s="14"/>
      <c r="G189" s="12"/>
      <c r="H189" s="14"/>
      <c r="I189" s="12"/>
      <c r="J189" s="19" t="s">
        <v>18</v>
      </c>
      <c r="K189" s="17">
        <f>SUM(K186:K188)</f>
        <v>23.2</v>
      </c>
    </row>
    <row r="190" spans="1:11">
      <c r="A190" s="40"/>
      <c r="B190" s="18"/>
      <c r="C190" s="12"/>
      <c r="D190" s="12"/>
      <c r="E190" s="14"/>
      <c r="F190" s="14"/>
      <c r="G190" s="12"/>
      <c r="H190" s="14"/>
      <c r="I190" s="12"/>
      <c r="J190" s="19"/>
      <c r="K190" s="17"/>
    </row>
    <row r="191" spans="1:11">
      <c r="A191" s="52">
        <v>7.3</v>
      </c>
      <c r="B191" s="57" t="s">
        <v>82</v>
      </c>
      <c r="C191" s="58"/>
      <c r="D191" s="58"/>
      <c r="E191" s="58"/>
      <c r="F191" s="59"/>
      <c r="G191" s="21" t="s">
        <v>30</v>
      </c>
      <c r="H191" s="22"/>
      <c r="I191" s="22"/>
      <c r="J191" s="23">
        <f>K195</f>
        <v>3.2000000000000006</v>
      </c>
      <c r="K191" s="24" t="s">
        <v>10</v>
      </c>
    </row>
    <row r="192" spans="1:11">
      <c r="A192" s="5"/>
      <c r="B192" s="36"/>
      <c r="C192" s="6"/>
      <c r="D192" s="6"/>
      <c r="E192" s="7"/>
      <c r="F192" s="8"/>
      <c r="G192" s="37"/>
      <c r="H192" s="37"/>
      <c r="I192" s="37"/>
      <c r="J192" s="9"/>
      <c r="K192" s="38"/>
    </row>
    <row r="193" spans="1:11">
      <c r="A193" s="10"/>
      <c r="B193" s="11" t="s">
        <v>78</v>
      </c>
      <c r="C193" s="13"/>
      <c r="D193" s="14"/>
      <c r="E193" s="13" t="s">
        <v>12</v>
      </c>
      <c r="F193" s="14"/>
      <c r="G193" s="15" t="s">
        <v>19</v>
      </c>
      <c r="H193" s="14"/>
      <c r="I193" s="15" t="s">
        <v>13</v>
      </c>
      <c r="J193" s="16"/>
      <c r="K193" s="17" t="s">
        <v>22</v>
      </c>
    </row>
    <row r="194" spans="1:11">
      <c r="A194" s="10"/>
      <c r="B194" s="18" t="s">
        <v>79</v>
      </c>
      <c r="C194" s="13"/>
      <c r="D194" s="14"/>
      <c r="E194" s="14">
        <v>20</v>
      </c>
      <c r="F194" s="14" t="s">
        <v>16</v>
      </c>
      <c r="G194" s="14">
        <v>0.4</v>
      </c>
      <c r="H194" s="14" t="s">
        <v>16</v>
      </c>
      <c r="I194" s="14">
        <v>0.4</v>
      </c>
      <c r="J194" s="19" t="s">
        <v>17</v>
      </c>
      <c r="K194" s="20">
        <f>G194*I194*E194</f>
        <v>3.2000000000000006</v>
      </c>
    </row>
    <row r="195" spans="1:11">
      <c r="A195" s="40"/>
      <c r="B195" s="18"/>
      <c r="C195" s="12"/>
      <c r="D195" s="12"/>
      <c r="E195" s="14"/>
      <c r="F195" s="14"/>
      <c r="G195" s="12"/>
      <c r="H195" s="14"/>
      <c r="I195" s="12"/>
      <c r="J195" s="19" t="s">
        <v>18</v>
      </c>
      <c r="K195" s="17">
        <f>SUM(K193:K194)</f>
        <v>3.2000000000000006</v>
      </c>
    </row>
    <row r="196" spans="1:11">
      <c r="A196" s="40"/>
      <c r="B196" s="18"/>
      <c r="C196" s="12"/>
      <c r="D196" s="12"/>
      <c r="E196" s="14"/>
      <c r="F196" s="14"/>
      <c r="G196" s="12"/>
      <c r="H196" s="14"/>
      <c r="I196" s="12"/>
      <c r="J196" s="19"/>
      <c r="K196" s="17"/>
    </row>
    <row r="197" spans="1:11">
      <c r="A197" s="52">
        <v>7.4</v>
      </c>
      <c r="B197" s="57" t="s">
        <v>83</v>
      </c>
      <c r="C197" s="58"/>
      <c r="D197" s="58"/>
      <c r="E197" s="58"/>
      <c r="F197" s="59"/>
      <c r="G197" s="21" t="s">
        <v>30</v>
      </c>
      <c r="H197" s="22"/>
      <c r="I197" s="22"/>
      <c r="J197" s="23">
        <f>K201</f>
        <v>15</v>
      </c>
      <c r="K197" s="24" t="s">
        <v>2</v>
      </c>
    </row>
    <row r="198" spans="1:11">
      <c r="A198" s="10"/>
      <c r="B198" s="18"/>
      <c r="C198" s="12"/>
      <c r="D198" s="12"/>
      <c r="E198" s="14"/>
      <c r="F198" s="14"/>
      <c r="G198" s="12"/>
      <c r="H198" s="14"/>
      <c r="I198" s="12"/>
      <c r="J198" s="19"/>
      <c r="K198" s="17"/>
    </row>
    <row r="199" spans="1:11">
      <c r="A199" s="10"/>
      <c r="B199" s="11" t="s">
        <v>78</v>
      </c>
      <c r="C199" s="13"/>
      <c r="D199" s="14"/>
      <c r="F199" s="14"/>
      <c r="G199" s="13"/>
      <c r="H199" s="14"/>
      <c r="I199" s="15" t="s">
        <v>12</v>
      </c>
      <c r="J199" s="16"/>
      <c r="K199" s="17" t="s">
        <v>73</v>
      </c>
    </row>
    <row r="200" spans="1:11">
      <c r="A200" s="10"/>
      <c r="B200" s="18" t="s">
        <v>79</v>
      </c>
      <c r="C200" s="13"/>
      <c r="D200" s="14"/>
      <c r="F200" s="14"/>
      <c r="G200" s="14"/>
      <c r="H200" s="14"/>
      <c r="I200" s="14">
        <v>15</v>
      </c>
      <c r="J200" s="19" t="s">
        <v>17</v>
      </c>
      <c r="K200" s="20">
        <f>I200</f>
        <v>15</v>
      </c>
    </row>
    <row r="201" spans="1:11">
      <c r="A201" s="10"/>
      <c r="B201" s="18"/>
      <c r="C201" s="12"/>
      <c r="D201" s="12"/>
      <c r="E201" s="14"/>
      <c r="F201" s="14"/>
      <c r="G201" s="12"/>
      <c r="H201" s="14"/>
      <c r="I201" s="12"/>
      <c r="J201" s="19" t="s">
        <v>18</v>
      </c>
      <c r="K201" s="17">
        <f>SUM(K199:K200)</f>
        <v>15</v>
      </c>
    </row>
    <row r="202" spans="1:11">
      <c r="A202" s="10"/>
      <c r="B202" s="18"/>
      <c r="C202" s="12"/>
      <c r="D202" s="12"/>
      <c r="E202" s="14"/>
      <c r="F202" s="14"/>
      <c r="G202" s="12"/>
      <c r="H202" s="14"/>
      <c r="I202" s="12"/>
      <c r="J202" s="19"/>
      <c r="K202" s="17"/>
    </row>
    <row r="203" spans="1:11">
      <c r="A203" s="52">
        <v>7.5</v>
      </c>
      <c r="B203" s="57" t="s">
        <v>84</v>
      </c>
      <c r="C203" s="58"/>
      <c r="D203" s="58"/>
      <c r="E203" s="58"/>
      <c r="F203" s="59"/>
      <c r="G203" s="21" t="s">
        <v>30</v>
      </c>
      <c r="H203" s="22"/>
      <c r="I203" s="22"/>
      <c r="J203" s="23">
        <f>K207</f>
        <v>20</v>
      </c>
      <c r="K203" s="24" t="s">
        <v>10</v>
      </c>
    </row>
    <row r="204" spans="1:11">
      <c r="A204" s="5"/>
      <c r="B204" s="36"/>
      <c r="C204" s="6"/>
      <c r="D204" s="6"/>
      <c r="E204" s="7"/>
      <c r="F204" s="8"/>
      <c r="G204" s="37"/>
      <c r="H204" s="37"/>
      <c r="I204" s="37"/>
      <c r="J204" s="9"/>
      <c r="K204" s="38"/>
    </row>
    <row r="205" spans="1:11">
      <c r="A205" s="10"/>
      <c r="B205" s="11" t="s">
        <v>78</v>
      </c>
      <c r="C205" s="13"/>
      <c r="D205" s="14"/>
      <c r="E205" s="13" t="s">
        <v>12</v>
      </c>
      <c r="F205" s="14"/>
      <c r="G205" s="15" t="s">
        <v>19</v>
      </c>
      <c r="H205" s="14"/>
      <c r="I205" s="15" t="s">
        <v>13</v>
      </c>
      <c r="J205" s="16"/>
      <c r="K205" s="17" t="s">
        <v>22</v>
      </c>
    </row>
    <row r="206" spans="1:11">
      <c r="A206" s="10"/>
      <c r="B206" s="18" t="s">
        <v>79</v>
      </c>
      <c r="C206" s="13"/>
      <c r="D206" s="14"/>
      <c r="E206" s="14">
        <v>20</v>
      </c>
      <c r="F206" s="14" t="s">
        <v>16</v>
      </c>
      <c r="G206" s="14">
        <v>10</v>
      </c>
      <c r="H206" s="14" t="s">
        <v>16</v>
      </c>
      <c r="I206" s="14">
        <v>0.1</v>
      </c>
      <c r="J206" s="19" t="s">
        <v>17</v>
      </c>
      <c r="K206" s="20">
        <f>G206*I206*E206</f>
        <v>20</v>
      </c>
    </row>
    <row r="207" spans="1:11">
      <c r="A207" s="40"/>
      <c r="B207" s="18"/>
      <c r="C207" s="12"/>
      <c r="D207" s="12"/>
      <c r="E207" s="14"/>
      <c r="F207" s="14"/>
      <c r="G207" s="12"/>
      <c r="H207" s="14"/>
      <c r="I207" s="12"/>
      <c r="J207" s="19" t="s">
        <v>18</v>
      </c>
      <c r="K207" s="17">
        <f>SUM(K205:K206)</f>
        <v>20</v>
      </c>
    </row>
    <row r="208" spans="1:11">
      <c r="A208" s="40"/>
      <c r="B208" s="18"/>
      <c r="C208" s="12"/>
      <c r="D208" s="12"/>
      <c r="E208" s="14"/>
      <c r="F208" s="14"/>
      <c r="G208" s="12"/>
      <c r="H208" s="14"/>
      <c r="I208" s="12"/>
      <c r="J208" s="19"/>
      <c r="K208" s="17"/>
    </row>
    <row r="209" spans="1:11">
      <c r="A209" s="52">
        <v>7.4</v>
      </c>
      <c r="B209" s="57" t="s">
        <v>83</v>
      </c>
      <c r="C209" s="58"/>
      <c r="D209" s="58"/>
      <c r="E209" s="58"/>
      <c r="F209" s="59"/>
      <c r="G209" s="21" t="s">
        <v>30</v>
      </c>
      <c r="H209" s="22"/>
      <c r="I209" s="22"/>
      <c r="J209" s="23">
        <f>K213</f>
        <v>2</v>
      </c>
      <c r="K209" s="24" t="s">
        <v>2</v>
      </c>
    </row>
    <row r="210" spans="1:11">
      <c r="A210" s="10"/>
      <c r="B210" s="18"/>
      <c r="C210" s="12"/>
      <c r="D210" s="12"/>
      <c r="E210" s="14"/>
      <c r="F210" s="14"/>
      <c r="G210" s="12"/>
      <c r="H210" s="14"/>
      <c r="I210" s="12"/>
      <c r="J210" s="19"/>
      <c r="K210" s="17"/>
    </row>
    <row r="211" spans="1:11">
      <c r="A211" s="10"/>
      <c r="B211" s="11" t="s">
        <v>78</v>
      </c>
      <c r="C211" s="13"/>
      <c r="D211" s="14"/>
      <c r="F211" s="14"/>
      <c r="G211" s="13"/>
      <c r="H211" s="14"/>
      <c r="I211" s="15" t="s">
        <v>24</v>
      </c>
      <c r="J211" s="16"/>
      <c r="K211" s="17" t="s">
        <v>87</v>
      </c>
    </row>
    <row r="212" spans="1:11">
      <c r="A212" s="10"/>
      <c r="B212" s="18" t="s">
        <v>79</v>
      </c>
      <c r="C212" s="13"/>
      <c r="D212" s="14"/>
      <c r="F212" s="14"/>
      <c r="G212" s="14"/>
      <c r="H212" s="14"/>
      <c r="I212" s="14">
        <v>2</v>
      </c>
      <c r="J212" s="19" t="s">
        <v>17</v>
      </c>
      <c r="K212" s="20">
        <f>I212</f>
        <v>2</v>
      </c>
    </row>
    <row r="213" spans="1:11">
      <c r="A213" s="10"/>
      <c r="B213" s="18"/>
      <c r="C213" s="12"/>
      <c r="D213" s="12"/>
      <c r="E213" s="14"/>
      <c r="F213" s="14"/>
      <c r="G213" s="12"/>
      <c r="H213" s="14"/>
      <c r="I213" s="12"/>
      <c r="J213" s="19" t="s">
        <v>18</v>
      </c>
      <c r="K213" s="17">
        <f>SUM(K211:K212)</f>
        <v>2</v>
      </c>
    </row>
    <row r="214" spans="1:11" ht="15.75" thickBot="1">
      <c r="A214" s="40"/>
      <c r="B214" s="18"/>
      <c r="C214" s="12"/>
      <c r="D214" s="12"/>
      <c r="E214" s="14"/>
      <c r="F214" s="14"/>
      <c r="G214" s="12"/>
      <c r="H214" s="14"/>
      <c r="I214" s="12"/>
      <c r="J214" s="19"/>
      <c r="K214" s="17"/>
    </row>
    <row r="215" spans="1:11" ht="15.75" thickBot="1">
      <c r="A215" s="53">
        <v>8</v>
      </c>
      <c r="B215" s="60" t="s">
        <v>6</v>
      </c>
      <c r="C215" s="60"/>
      <c r="D215" s="60"/>
      <c r="E215" s="60"/>
      <c r="F215" s="60"/>
      <c r="G215" s="60"/>
      <c r="H215" s="60"/>
      <c r="I215" s="60"/>
      <c r="J215" s="60"/>
      <c r="K215" s="61"/>
    </row>
    <row r="216" spans="1:11">
      <c r="A216" s="52">
        <v>8.1</v>
      </c>
      <c r="B216" s="57" t="s">
        <v>85</v>
      </c>
      <c r="C216" s="58"/>
      <c r="D216" s="58"/>
      <c r="E216" s="58"/>
      <c r="F216" s="59"/>
      <c r="G216" s="21" t="s">
        <v>30</v>
      </c>
      <c r="H216" s="22"/>
      <c r="I216" s="22"/>
      <c r="J216" s="23">
        <f>K220</f>
        <v>3</v>
      </c>
      <c r="K216" s="24" t="s">
        <v>8</v>
      </c>
    </row>
    <row r="217" spans="1:11">
      <c r="A217" s="10"/>
      <c r="B217" s="18"/>
      <c r="C217" s="12"/>
      <c r="D217" s="12"/>
      <c r="E217" s="14"/>
      <c r="F217" s="14"/>
      <c r="G217" s="12"/>
      <c r="H217" s="14"/>
      <c r="I217" s="12"/>
      <c r="J217" s="19"/>
      <c r="K217" s="17"/>
    </row>
    <row r="218" spans="1:11">
      <c r="A218" s="10"/>
      <c r="B218" s="11"/>
      <c r="C218" s="13"/>
      <c r="D218" s="14"/>
      <c r="E218" s="13"/>
      <c r="F218" s="14"/>
      <c r="G218" s="13"/>
      <c r="H218" s="14"/>
      <c r="I218" s="13" t="s">
        <v>86</v>
      </c>
      <c r="J218" s="16"/>
      <c r="K218" s="17" t="s">
        <v>86</v>
      </c>
    </row>
    <row r="219" spans="1:11">
      <c r="A219" s="10"/>
      <c r="B219" s="18"/>
      <c r="C219" s="14"/>
      <c r="D219" s="14"/>
      <c r="E219" s="14"/>
      <c r="F219" s="14"/>
      <c r="G219" s="14"/>
      <c r="H219" s="14"/>
      <c r="I219" s="14">
        <v>3</v>
      </c>
      <c r="J219" s="19" t="s">
        <v>17</v>
      </c>
      <c r="K219" s="20">
        <f>I219</f>
        <v>3</v>
      </c>
    </row>
    <row r="220" spans="1:11">
      <c r="A220" s="10"/>
      <c r="B220" s="18"/>
      <c r="C220" s="12"/>
      <c r="D220" s="12"/>
      <c r="E220" s="14"/>
      <c r="F220" s="14"/>
      <c r="G220" s="12"/>
      <c r="H220" s="14"/>
      <c r="I220" s="12"/>
      <c r="J220" s="19" t="s">
        <v>18</v>
      </c>
      <c r="K220" s="17">
        <f>SUM(K218:K219)</f>
        <v>3</v>
      </c>
    </row>
    <row r="221" spans="1:11">
      <c r="A221" s="40"/>
      <c r="B221" s="18"/>
      <c r="C221" s="41"/>
      <c r="D221" s="41"/>
      <c r="E221" s="14"/>
      <c r="F221" s="41"/>
      <c r="G221" s="41"/>
      <c r="H221" s="41"/>
      <c r="I221" s="41"/>
      <c r="J221" s="19"/>
      <c r="K221" s="17"/>
    </row>
    <row r="222" spans="1:11">
      <c r="A222" s="52">
        <v>8.1999999999999993</v>
      </c>
      <c r="B222" s="57" t="s">
        <v>7</v>
      </c>
      <c r="C222" s="58"/>
      <c r="D222" s="58"/>
      <c r="E222" s="58"/>
      <c r="F222" s="59"/>
      <c r="G222" s="21" t="s">
        <v>30</v>
      </c>
      <c r="H222" s="22"/>
      <c r="I222" s="22"/>
      <c r="J222" s="23">
        <f>K226</f>
        <v>250</v>
      </c>
      <c r="K222" s="24" t="s">
        <v>9</v>
      </c>
    </row>
    <row r="223" spans="1:11">
      <c r="A223" s="10"/>
      <c r="B223" s="18"/>
      <c r="C223" s="12"/>
      <c r="D223" s="12"/>
      <c r="E223" s="14"/>
      <c r="F223" s="14"/>
      <c r="G223" s="12"/>
      <c r="H223" s="14"/>
      <c r="I223" s="12"/>
      <c r="J223" s="19"/>
      <c r="K223" s="17"/>
    </row>
    <row r="224" spans="1:11">
      <c r="A224" s="10"/>
      <c r="B224" s="11" t="s">
        <v>31</v>
      </c>
      <c r="C224" s="13"/>
      <c r="D224" s="14"/>
      <c r="E224" s="13"/>
      <c r="F224" s="14"/>
      <c r="G224" s="13"/>
      <c r="H224" s="14"/>
      <c r="I224" s="13" t="s">
        <v>29</v>
      </c>
      <c r="J224" s="16"/>
      <c r="K224" s="17" t="s">
        <v>14</v>
      </c>
    </row>
    <row r="225" spans="1:11">
      <c r="A225" s="10"/>
      <c r="B225" s="18" t="s">
        <v>33</v>
      </c>
      <c r="C225" s="14"/>
      <c r="D225" s="14"/>
      <c r="E225" s="14"/>
      <c r="F225" s="14"/>
      <c r="G225" s="14"/>
      <c r="H225" s="14"/>
      <c r="I225" s="14">
        <v>250</v>
      </c>
      <c r="J225" s="19" t="s">
        <v>17</v>
      </c>
      <c r="K225" s="20">
        <f>I225</f>
        <v>250</v>
      </c>
    </row>
    <row r="226" spans="1:11">
      <c r="A226" s="10"/>
      <c r="B226" s="18"/>
      <c r="C226" s="12"/>
      <c r="D226" s="12"/>
      <c r="E226" s="14"/>
      <c r="F226" s="14"/>
      <c r="G226" s="12"/>
      <c r="H226" s="14"/>
      <c r="I226" s="12"/>
      <c r="J226" s="19" t="s">
        <v>18</v>
      </c>
      <c r="K226" s="17">
        <f>SUM(K224:K225)</f>
        <v>250</v>
      </c>
    </row>
    <row r="227" spans="1:11" ht="15.75" thickBot="1">
      <c r="A227" s="44"/>
      <c r="B227" s="45"/>
      <c r="C227" s="46"/>
      <c r="D227" s="46"/>
      <c r="E227" s="46"/>
      <c r="F227" s="46"/>
      <c r="G227" s="46"/>
      <c r="H227" s="46"/>
      <c r="I227" s="46"/>
      <c r="J227" s="46"/>
      <c r="K227" s="47"/>
    </row>
  </sheetData>
  <mergeCells count="37">
    <mergeCell ref="B143:F143"/>
    <mergeCell ref="B149:F149"/>
    <mergeCell ref="B156:F156"/>
    <mergeCell ref="B155:K155"/>
    <mergeCell ref="B164:F164"/>
    <mergeCell ref="B170:F170"/>
    <mergeCell ref="B176:K176"/>
    <mergeCell ref="B177:F177"/>
    <mergeCell ref="B184:F184"/>
    <mergeCell ref="B222:F222"/>
    <mergeCell ref="B191:F191"/>
    <mergeCell ref="B197:F197"/>
    <mergeCell ref="B203:F203"/>
    <mergeCell ref="B215:K215"/>
    <mergeCell ref="B216:F216"/>
    <mergeCell ref="B209:F209"/>
    <mergeCell ref="A1:K1"/>
    <mergeCell ref="B5:K5"/>
    <mergeCell ref="B6:F6"/>
    <mergeCell ref="B58:K58"/>
    <mergeCell ref="B59:F59"/>
    <mergeCell ref="B42:F42"/>
    <mergeCell ref="B52:F52"/>
    <mergeCell ref="B21:F21"/>
    <mergeCell ref="B30:F30"/>
    <mergeCell ref="B36:F36"/>
    <mergeCell ref="B108:F108"/>
    <mergeCell ref="B117:F117"/>
    <mergeCell ref="B126:K126"/>
    <mergeCell ref="B127:F127"/>
    <mergeCell ref="B12:F12"/>
    <mergeCell ref="B69:F69"/>
    <mergeCell ref="B79:F79"/>
    <mergeCell ref="B89:F89"/>
    <mergeCell ref="B98:K98"/>
    <mergeCell ref="B99:F99"/>
    <mergeCell ref="B88:K88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67" orientation="portrait" r:id="rId1"/>
  <headerFoot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M. de calculo</vt:lpstr>
      <vt:lpstr>Plan1</vt:lpstr>
      <vt:lpstr>'M. de calculo'!Area_de_impressao</vt:lpstr>
      <vt:lpstr>'M. de calculo'!Titulos_de_impressao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IFPB</cp:lastModifiedBy>
  <cp:lastPrinted>2022-06-09T14:50:37Z</cp:lastPrinted>
  <dcterms:created xsi:type="dcterms:W3CDTF">2022-02-10T14:43:01Z</dcterms:created>
  <dcterms:modified xsi:type="dcterms:W3CDTF">2023-10-31T14:16:37Z</dcterms:modified>
</cp:coreProperties>
</file>